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724ca1d963a7df93/Outils/"/>
    </mc:Choice>
  </mc:AlternateContent>
  <xr:revisionPtr revIDLastSave="0" documentId="8_{5961E700-8DBE-430D-9C1D-E4083532920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x" sheetId="1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1" l="1"/>
  <c r="C16" i="1"/>
  <c r="C17" i="1"/>
  <c r="C15" i="1"/>
  <c r="D15" i="1"/>
  <c r="F14" i="1"/>
  <c r="G14" i="1"/>
  <c r="F15" i="1"/>
  <c r="G15" i="1"/>
  <c r="F16" i="1"/>
  <c r="G16" i="1"/>
  <c r="F17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F13" i="1"/>
  <c r="G13" i="1"/>
  <c r="F12" i="1"/>
  <c r="G12" i="1"/>
  <c r="F11" i="1"/>
  <c r="G11" i="1"/>
  <c r="U106" i="1"/>
  <c r="U105" i="1"/>
  <c r="U104" i="1"/>
  <c r="U103" i="1"/>
  <c r="U102" i="1"/>
  <c r="U101" i="1"/>
  <c r="U100" i="1"/>
  <c r="U99" i="1"/>
  <c r="U98" i="1"/>
  <c r="U97" i="1"/>
  <c r="U96" i="1"/>
  <c r="U95" i="1"/>
  <c r="U94" i="1"/>
  <c r="U93" i="1"/>
  <c r="U92" i="1"/>
  <c r="U91" i="1"/>
  <c r="U90" i="1"/>
  <c r="U89" i="1"/>
  <c r="U88" i="1"/>
  <c r="U87" i="1"/>
  <c r="U86" i="1"/>
  <c r="U85" i="1"/>
  <c r="U84" i="1"/>
  <c r="U83" i="1"/>
  <c r="U82" i="1"/>
  <c r="U81" i="1"/>
  <c r="U80" i="1"/>
  <c r="U79" i="1"/>
  <c r="U78" i="1"/>
  <c r="U77" i="1"/>
  <c r="U76" i="1"/>
  <c r="U75" i="1"/>
  <c r="U74" i="1"/>
  <c r="U73" i="1"/>
  <c r="U72" i="1"/>
  <c r="U71" i="1"/>
  <c r="U70" i="1"/>
  <c r="U69" i="1"/>
  <c r="U68" i="1"/>
  <c r="U67" i="1"/>
  <c r="U66" i="1"/>
  <c r="U65" i="1"/>
  <c r="U64" i="1"/>
  <c r="U63" i="1"/>
  <c r="U62" i="1"/>
  <c r="U61" i="1"/>
  <c r="U60" i="1"/>
  <c r="U59" i="1"/>
  <c r="U58" i="1"/>
  <c r="U57" i="1"/>
  <c r="U56" i="1"/>
  <c r="U55" i="1"/>
  <c r="U54" i="1"/>
  <c r="U53" i="1"/>
  <c r="U52" i="1"/>
  <c r="U51" i="1"/>
  <c r="U50" i="1"/>
  <c r="U49" i="1"/>
  <c r="U48" i="1"/>
  <c r="U47" i="1"/>
  <c r="U46" i="1"/>
  <c r="U45" i="1"/>
  <c r="U44" i="1"/>
  <c r="U43" i="1"/>
  <c r="U42" i="1"/>
  <c r="U41" i="1"/>
  <c r="U40" i="1"/>
  <c r="U39" i="1"/>
  <c r="U38" i="1"/>
  <c r="U37" i="1"/>
  <c r="U36" i="1"/>
  <c r="U35" i="1"/>
  <c r="U34" i="1"/>
  <c r="U33" i="1"/>
  <c r="U32" i="1"/>
  <c r="U31" i="1"/>
  <c r="U30" i="1"/>
  <c r="U29" i="1"/>
  <c r="U28" i="1"/>
  <c r="U27" i="1"/>
  <c r="U26" i="1"/>
  <c r="U25" i="1"/>
  <c r="U24" i="1"/>
  <c r="U23" i="1"/>
  <c r="U22" i="1"/>
  <c r="U21" i="1"/>
  <c r="U20" i="1"/>
  <c r="U19" i="1"/>
  <c r="U18" i="1"/>
  <c r="U17" i="1"/>
  <c r="U16" i="1"/>
  <c r="U15" i="1"/>
  <c r="U14" i="1"/>
  <c r="U13" i="1"/>
  <c r="U12" i="1"/>
  <c r="U11" i="1"/>
  <c r="Q14" i="1"/>
  <c r="Q11" i="1"/>
  <c r="Q12" i="1"/>
  <c r="Q13" i="1"/>
  <c r="Q15" i="1"/>
  <c r="Q16" i="1"/>
  <c r="Q17" i="1"/>
  <c r="Q18" i="1"/>
  <c r="Q19" i="1"/>
  <c r="Q20" i="1"/>
  <c r="Q21" i="1"/>
  <c r="Q22" i="1"/>
  <c r="Q23" i="1"/>
  <c r="Q24" i="1"/>
  <c r="Q25" i="1"/>
  <c r="Q26" i="1"/>
  <c r="Q27" i="1"/>
  <c r="Q28" i="1"/>
  <c r="Q29" i="1"/>
  <c r="Q30" i="1"/>
  <c r="Q31" i="1"/>
  <c r="Q32" i="1"/>
  <c r="Q33" i="1"/>
  <c r="Q34" i="1"/>
  <c r="Q35" i="1"/>
  <c r="Q36" i="1"/>
  <c r="Q37" i="1"/>
  <c r="Q38" i="1"/>
  <c r="Q39" i="1"/>
  <c r="Q40" i="1"/>
  <c r="Q41" i="1"/>
  <c r="Q42" i="1"/>
  <c r="Q43" i="1"/>
  <c r="Q44" i="1"/>
  <c r="Q45" i="1"/>
  <c r="Q46" i="1"/>
  <c r="Q47" i="1"/>
  <c r="Q48" i="1"/>
  <c r="Q49" i="1"/>
  <c r="Q50" i="1"/>
  <c r="Q51" i="1"/>
  <c r="Q52" i="1"/>
  <c r="Q53" i="1"/>
  <c r="Q54" i="1"/>
  <c r="Q55" i="1"/>
  <c r="Q56" i="1"/>
  <c r="Q57" i="1"/>
  <c r="Q58" i="1"/>
  <c r="Q59" i="1"/>
  <c r="Q60" i="1"/>
  <c r="Q61" i="1"/>
  <c r="Q62" i="1"/>
  <c r="Q63" i="1"/>
  <c r="Q64" i="1"/>
  <c r="Q65" i="1"/>
  <c r="Q66" i="1"/>
  <c r="Q67" i="1"/>
  <c r="Q68" i="1"/>
  <c r="Q69" i="1"/>
  <c r="Q70" i="1"/>
  <c r="Q71" i="1"/>
  <c r="Q72" i="1"/>
  <c r="Q73" i="1"/>
  <c r="Q74" i="1"/>
  <c r="Q75" i="1"/>
  <c r="Q76" i="1"/>
  <c r="Q77" i="1"/>
  <c r="Q78" i="1"/>
  <c r="Q79" i="1"/>
  <c r="Q80" i="1"/>
  <c r="Q81" i="1"/>
  <c r="Q82" i="1"/>
  <c r="Q83" i="1"/>
  <c r="Q84" i="1"/>
  <c r="Q85" i="1"/>
  <c r="Q86" i="1"/>
  <c r="Q87" i="1"/>
  <c r="Q88" i="1"/>
  <c r="Q89" i="1"/>
  <c r="Q90" i="1"/>
  <c r="Q91" i="1"/>
  <c r="Q92" i="1"/>
  <c r="Q93" i="1"/>
  <c r="Q94" i="1"/>
  <c r="Q95" i="1"/>
  <c r="Q96" i="1"/>
  <c r="Q97" i="1"/>
  <c r="Q98" i="1"/>
  <c r="Q99" i="1"/>
  <c r="Q100" i="1"/>
  <c r="Q101" i="1"/>
  <c r="Q102" i="1"/>
  <c r="Q103" i="1"/>
  <c r="Q104" i="1"/>
  <c r="Q105" i="1"/>
  <c r="Q106" i="1"/>
  <c r="M14" i="1"/>
  <c r="H14" i="1"/>
  <c r="I14" i="1"/>
  <c r="J14" i="1"/>
  <c r="K14" i="1"/>
  <c r="L14" i="1"/>
  <c r="N14" i="1"/>
  <c r="O14" i="1"/>
  <c r="P14" i="1"/>
  <c r="R14" i="1"/>
  <c r="S14" i="1"/>
  <c r="T14" i="1"/>
  <c r="H12" i="1"/>
  <c r="I12" i="1"/>
  <c r="J12" i="1"/>
  <c r="K12" i="1"/>
  <c r="L12" i="1"/>
  <c r="M12" i="1"/>
  <c r="N12" i="1"/>
  <c r="O12" i="1"/>
  <c r="P12" i="1"/>
  <c r="R12" i="1"/>
  <c r="S12" i="1"/>
  <c r="T12" i="1"/>
  <c r="M11" i="1"/>
  <c r="M13" i="1"/>
  <c r="M15" i="1"/>
  <c r="M16" i="1"/>
  <c r="M17" i="1"/>
  <c r="M18" i="1"/>
  <c r="M19" i="1"/>
  <c r="M20" i="1"/>
  <c r="M21" i="1"/>
  <c r="M22" i="1"/>
  <c r="M23" i="1"/>
  <c r="M24" i="1"/>
  <c r="M25" i="1"/>
  <c r="M26" i="1"/>
  <c r="M27" i="1"/>
  <c r="M28" i="1"/>
  <c r="M29" i="1"/>
  <c r="M30" i="1"/>
  <c r="M31" i="1"/>
  <c r="M32" i="1"/>
  <c r="M33" i="1"/>
  <c r="M34" i="1"/>
  <c r="M35" i="1"/>
  <c r="M36" i="1"/>
  <c r="M37" i="1"/>
  <c r="M38" i="1"/>
  <c r="M39" i="1"/>
  <c r="M40" i="1"/>
  <c r="M41" i="1"/>
  <c r="M42" i="1"/>
  <c r="M43" i="1"/>
  <c r="M44" i="1"/>
  <c r="M45" i="1"/>
  <c r="M46" i="1"/>
  <c r="M47" i="1"/>
  <c r="M48" i="1"/>
  <c r="M49" i="1"/>
  <c r="M50" i="1"/>
  <c r="M51" i="1"/>
  <c r="M52" i="1"/>
  <c r="M53" i="1"/>
  <c r="M54" i="1"/>
  <c r="M55" i="1"/>
  <c r="M56" i="1"/>
  <c r="M57" i="1"/>
  <c r="M58" i="1"/>
  <c r="M59" i="1"/>
  <c r="M60" i="1"/>
  <c r="M61" i="1"/>
  <c r="M62" i="1"/>
  <c r="M63" i="1"/>
  <c r="M64" i="1"/>
  <c r="M65" i="1"/>
  <c r="M66" i="1"/>
  <c r="M67" i="1"/>
  <c r="M68" i="1"/>
  <c r="M69" i="1"/>
  <c r="M70" i="1"/>
  <c r="M71" i="1"/>
  <c r="M72" i="1"/>
  <c r="M73" i="1"/>
  <c r="M74" i="1"/>
  <c r="M75" i="1"/>
  <c r="M76" i="1"/>
  <c r="M77" i="1"/>
  <c r="M78" i="1"/>
  <c r="M79" i="1"/>
  <c r="M80" i="1"/>
  <c r="M81" i="1"/>
  <c r="M82" i="1"/>
  <c r="M83" i="1"/>
  <c r="M84" i="1"/>
  <c r="M85" i="1"/>
  <c r="M86" i="1"/>
  <c r="M87" i="1"/>
  <c r="M88" i="1"/>
  <c r="M89" i="1"/>
  <c r="M90" i="1"/>
  <c r="M91" i="1"/>
  <c r="M92" i="1"/>
  <c r="M93" i="1"/>
  <c r="M94" i="1"/>
  <c r="M95" i="1"/>
  <c r="M96" i="1"/>
  <c r="M97" i="1"/>
  <c r="M98" i="1"/>
  <c r="M99" i="1"/>
  <c r="M100" i="1"/>
  <c r="M101" i="1"/>
  <c r="M102" i="1"/>
  <c r="M103" i="1"/>
  <c r="M104" i="1"/>
  <c r="M105" i="1"/>
  <c r="M106" i="1"/>
  <c r="H18" i="1"/>
  <c r="P18" i="1"/>
  <c r="H11" i="1"/>
  <c r="T106" i="1"/>
  <c r="S106" i="1"/>
  <c r="R106" i="1"/>
  <c r="P106" i="1"/>
  <c r="O106" i="1"/>
  <c r="N106" i="1"/>
  <c r="L106" i="1"/>
  <c r="K106" i="1"/>
  <c r="J106" i="1"/>
  <c r="I106" i="1"/>
  <c r="H106" i="1"/>
  <c r="T105" i="1"/>
  <c r="S105" i="1"/>
  <c r="R105" i="1"/>
  <c r="P105" i="1"/>
  <c r="O105" i="1"/>
  <c r="N105" i="1"/>
  <c r="L105" i="1"/>
  <c r="K105" i="1"/>
  <c r="J105" i="1"/>
  <c r="I105" i="1"/>
  <c r="H105" i="1"/>
  <c r="T104" i="1"/>
  <c r="S104" i="1"/>
  <c r="R104" i="1"/>
  <c r="P104" i="1"/>
  <c r="O104" i="1"/>
  <c r="N104" i="1"/>
  <c r="L104" i="1"/>
  <c r="K104" i="1"/>
  <c r="J104" i="1"/>
  <c r="I104" i="1"/>
  <c r="H104" i="1"/>
  <c r="T103" i="1"/>
  <c r="S103" i="1"/>
  <c r="R103" i="1"/>
  <c r="P103" i="1"/>
  <c r="O103" i="1"/>
  <c r="N103" i="1"/>
  <c r="L103" i="1"/>
  <c r="K103" i="1"/>
  <c r="J103" i="1"/>
  <c r="I103" i="1"/>
  <c r="H103" i="1"/>
  <c r="T102" i="1"/>
  <c r="S102" i="1"/>
  <c r="R102" i="1"/>
  <c r="P102" i="1"/>
  <c r="O102" i="1"/>
  <c r="N102" i="1"/>
  <c r="L102" i="1"/>
  <c r="K102" i="1"/>
  <c r="J102" i="1"/>
  <c r="I102" i="1"/>
  <c r="H102" i="1"/>
  <c r="T101" i="1"/>
  <c r="S101" i="1"/>
  <c r="R101" i="1"/>
  <c r="P101" i="1"/>
  <c r="O101" i="1"/>
  <c r="N101" i="1"/>
  <c r="L101" i="1"/>
  <c r="K101" i="1"/>
  <c r="J101" i="1"/>
  <c r="I101" i="1"/>
  <c r="H101" i="1"/>
  <c r="T100" i="1"/>
  <c r="S100" i="1"/>
  <c r="R100" i="1"/>
  <c r="P100" i="1"/>
  <c r="O100" i="1"/>
  <c r="N100" i="1"/>
  <c r="L100" i="1"/>
  <c r="K100" i="1"/>
  <c r="J100" i="1"/>
  <c r="I100" i="1"/>
  <c r="H100" i="1"/>
  <c r="T99" i="1"/>
  <c r="S99" i="1"/>
  <c r="R99" i="1"/>
  <c r="P99" i="1"/>
  <c r="O99" i="1"/>
  <c r="N99" i="1"/>
  <c r="L99" i="1"/>
  <c r="K99" i="1"/>
  <c r="J99" i="1"/>
  <c r="I99" i="1"/>
  <c r="H99" i="1"/>
  <c r="T98" i="1"/>
  <c r="S98" i="1"/>
  <c r="R98" i="1"/>
  <c r="P98" i="1"/>
  <c r="O98" i="1"/>
  <c r="N98" i="1"/>
  <c r="L98" i="1"/>
  <c r="K98" i="1"/>
  <c r="J98" i="1"/>
  <c r="I98" i="1"/>
  <c r="H98" i="1"/>
  <c r="T97" i="1"/>
  <c r="S97" i="1"/>
  <c r="R97" i="1"/>
  <c r="P97" i="1"/>
  <c r="O97" i="1"/>
  <c r="N97" i="1"/>
  <c r="L97" i="1"/>
  <c r="K97" i="1"/>
  <c r="J97" i="1"/>
  <c r="I97" i="1"/>
  <c r="H97" i="1"/>
  <c r="T96" i="1"/>
  <c r="S96" i="1"/>
  <c r="R96" i="1"/>
  <c r="P96" i="1"/>
  <c r="O96" i="1"/>
  <c r="N96" i="1"/>
  <c r="L96" i="1"/>
  <c r="K96" i="1"/>
  <c r="J96" i="1"/>
  <c r="I96" i="1"/>
  <c r="H96" i="1"/>
  <c r="T95" i="1"/>
  <c r="S95" i="1"/>
  <c r="R95" i="1"/>
  <c r="P95" i="1"/>
  <c r="O95" i="1"/>
  <c r="N95" i="1"/>
  <c r="L95" i="1"/>
  <c r="K95" i="1"/>
  <c r="J95" i="1"/>
  <c r="I95" i="1"/>
  <c r="H95" i="1"/>
  <c r="T94" i="1"/>
  <c r="S94" i="1"/>
  <c r="R94" i="1"/>
  <c r="P94" i="1"/>
  <c r="O94" i="1"/>
  <c r="N94" i="1"/>
  <c r="L94" i="1"/>
  <c r="K94" i="1"/>
  <c r="J94" i="1"/>
  <c r="I94" i="1"/>
  <c r="H94" i="1"/>
  <c r="T93" i="1"/>
  <c r="S93" i="1"/>
  <c r="R93" i="1"/>
  <c r="P93" i="1"/>
  <c r="O93" i="1"/>
  <c r="N93" i="1"/>
  <c r="L93" i="1"/>
  <c r="K93" i="1"/>
  <c r="J93" i="1"/>
  <c r="I93" i="1"/>
  <c r="H93" i="1"/>
  <c r="T92" i="1"/>
  <c r="S92" i="1"/>
  <c r="R92" i="1"/>
  <c r="P92" i="1"/>
  <c r="O92" i="1"/>
  <c r="N92" i="1"/>
  <c r="L92" i="1"/>
  <c r="K92" i="1"/>
  <c r="J92" i="1"/>
  <c r="I92" i="1"/>
  <c r="H92" i="1"/>
  <c r="T91" i="1"/>
  <c r="S91" i="1"/>
  <c r="R91" i="1"/>
  <c r="P91" i="1"/>
  <c r="O91" i="1"/>
  <c r="N91" i="1"/>
  <c r="L91" i="1"/>
  <c r="K91" i="1"/>
  <c r="J91" i="1"/>
  <c r="I91" i="1"/>
  <c r="H91" i="1"/>
  <c r="T90" i="1"/>
  <c r="S90" i="1"/>
  <c r="R90" i="1"/>
  <c r="P90" i="1"/>
  <c r="O90" i="1"/>
  <c r="N90" i="1"/>
  <c r="L90" i="1"/>
  <c r="K90" i="1"/>
  <c r="J90" i="1"/>
  <c r="I90" i="1"/>
  <c r="H90" i="1"/>
  <c r="T89" i="1"/>
  <c r="S89" i="1"/>
  <c r="R89" i="1"/>
  <c r="P89" i="1"/>
  <c r="O89" i="1"/>
  <c r="N89" i="1"/>
  <c r="L89" i="1"/>
  <c r="K89" i="1"/>
  <c r="J89" i="1"/>
  <c r="I89" i="1"/>
  <c r="H89" i="1"/>
  <c r="T88" i="1"/>
  <c r="S88" i="1"/>
  <c r="R88" i="1"/>
  <c r="P88" i="1"/>
  <c r="O88" i="1"/>
  <c r="N88" i="1"/>
  <c r="L88" i="1"/>
  <c r="K88" i="1"/>
  <c r="J88" i="1"/>
  <c r="I88" i="1"/>
  <c r="H88" i="1"/>
  <c r="T87" i="1"/>
  <c r="S87" i="1"/>
  <c r="R87" i="1"/>
  <c r="P87" i="1"/>
  <c r="O87" i="1"/>
  <c r="N87" i="1"/>
  <c r="L87" i="1"/>
  <c r="K87" i="1"/>
  <c r="J87" i="1"/>
  <c r="I87" i="1"/>
  <c r="H87" i="1"/>
  <c r="T86" i="1"/>
  <c r="S86" i="1"/>
  <c r="R86" i="1"/>
  <c r="P86" i="1"/>
  <c r="O86" i="1"/>
  <c r="N86" i="1"/>
  <c r="L86" i="1"/>
  <c r="K86" i="1"/>
  <c r="J86" i="1"/>
  <c r="I86" i="1"/>
  <c r="H86" i="1"/>
  <c r="T85" i="1"/>
  <c r="S85" i="1"/>
  <c r="R85" i="1"/>
  <c r="P85" i="1"/>
  <c r="O85" i="1"/>
  <c r="N85" i="1"/>
  <c r="L85" i="1"/>
  <c r="K85" i="1"/>
  <c r="J85" i="1"/>
  <c r="I85" i="1"/>
  <c r="H85" i="1"/>
  <c r="T84" i="1"/>
  <c r="S84" i="1"/>
  <c r="R84" i="1"/>
  <c r="P84" i="1"/>
  <c r="O84" i="1"/>
  <c r="N84" i="1"/>
  <c r="L84" i="1"/>
  <c r="K84" i="1"/>
  <c r="J84" i="1"/>
  <c r="I84" i="1"/>
  <c r="H84" i="1"/>
  <c r="T83" i="1"/>
  <c r="S83" i="1"/>
  <c r="R83" i="1"/>
  <c r="P83" i="1"/>
  <c r="O83" i="1"/>
  <c r="N83" i="1"/>
  <c r="L83" i="1"/>
  <c r="K83" i="1"/>
  <c r="J83" i="1"/>
  <c r="I83" i="1"/>
  <c r="H83" i="1"/>
  <c r="T82" i="1"/>
  <c r="S82" i="1"/>
  <c r="R82" i="1"/>
  <c r="P82" i="1"/>
  <c r="O82" i="1"/>
  <c r="N82" i="1"/>
  <c r="L82" i="1"/>
  <c r="K82" i="1"/>
  <c r="J82" i="1"/>
  <c r="I82" i="1"/>
  <c r="H82" i="1"/>
  <c r="T81" i="1"/>
  <c r="S81" i="1"/>
  <c r="R81" i="1"/>
  <c r="P81" i="1"/>
  <c r="O81" i="1"/>
  <c r="N81" i="1"/>
  <c r="L81" i="1"/>
  <c r="K81" i="1"/>
  <c r="J81" i="1"/>
  <c r="I81" i="1"/>
  <c r="H81" i="1"/>
  <c r="T80" i="1"/>
  <c r="S80" i="1"/>
  <c r="R80" i="1"/>
  <c r="P80" i="1"/>
  <c r="O80" i="1"/>
  <c r="N80" i="1"/>
  <c r="L80" i="1"/>
  <c r="K80" i="1"/>
  <c r="J80" i="1"/>
  <c r="I80" i="1"/>
  <c r="H80" i="1"/>
  <c r="T79" i="1"/>
  <c r="S79" i="1"/>
  <c r="R79" i="1"/>
  <c r="P79" i="1"/>
  <c r="O79" i="1"/>
  <c r="N79" i="1"/>
  <c r="L79" i="1"/>
  <c r="K79" i="1"/>
  <c r="J79" i="1"/>
  <c r="I79" i="1"/>
  <c r="H79" i="1"/>
  <c r="T78" i="1"/>
  <c r="S78" i="1"/>
  <c r="R78" i="1"/>
  <c r="P78" i="1"/>
  <c r="O78" i="1"/>
  <c r="N78" i="1"/>
  <c r="L78" i="1"/>
  <c r="K78" i="1"/>
  <c r="J78" i="1"/>
  <c r="I78" i="1"/>
  <c r="H78" i="1"/>
  <c r="T77" i="1"/>
  <c r="S77" i="1"/>
  <c r="R77" i="1"/>
  <c r="P77" i="1"/>
  <c r="O77" i="1"/>
  <c r="N77" i="1"/>
  <c r="L77" i="1"/>
  <c r="K77" i="1"/>
  <c r="J77" i="1"/>
  <c r="I77" i="1"/>
  <c r="H77" i="1"/>
  <c r="T76" i="1"/>
  <c r="S76" i="1"/>
  <c r="R76" i="1"/>
  <c r="P76" i="1"/>
  <c r="O76" i="1"/>
  <c r="N76" i="1"/>
  <c r="L76" i="1"/>
  <c r="K76" i="1"/>
  <c r="J76" i="1"/>
  <c r="I76" i="1"/>
  <c r="H76" i="1"/>
  <c r="T75" i="1"/>
  <c r="S75" i="1"/>
  <c r="R75" i="1"/>
  <c r="P75" i="1"/>
  <c r="O75" i="1"/>
  <c r="N75" i="1"/>
  <c r="L75" i="1"/>
  <c r="K75" i="1"/>
  <c r="J75" i="1"/>
  <c r="I75" i="1"/>
  <c r="H75" i="1"/>
  <c r="T74" i="1"/>
  <c r="S74" i="1"/>
  <c r="R74" i="1"/>
  <c r="P74" i="1"/>
  <c r="O74" i="1"/>
  <c r="N74" i="1"/>
  <c r="L74" i="1"/>
  <c r="K74" i="1"/>
  <c r="J74" i="1"/>
  <c r="I74" i="1"/>
  <c r="H74" i="1"/>
  <c r="T73" i="1"/>
  <c r="S73" i="1"/>
  <c r="R73" i="1"/>
  <c r="P73" i="1"/>
  <c r="O73" i="1"/>
  <c r="N73" i="1"/>
  <c r="L73" i="1"/>
  <c r="K73" i="1"/>
  <c r="J73" i="1"/>
  <c r="I73" i="1"/>
  <c r="H73" i="1"/>
  <c r="T72" i="1"/>
  <c r="S72" i="1"/>
  <c r="R72" i="1"/>
  <c r="P72" i="1"/>
  <c r="O72" i="1"/>
  <c r="N72" i="1"/>
  <c r="L72" i="1"/>
  <c r="K72" i="1"/>
  <c r="J72" i="1"/>
  <c r="I72" i="1"/>
  <c r="H72" i="1"/>
  <c r="T71" i="1"/>
  <c r="S71" i="1"/>
  <c r="R71" i="1"/>
  <c r="P71" i="1"/>
  <c r="O71" i="1"/>
  <c r="N71" i="1"/>
  <c r="L71" i="1"/>
  <c r="K71" i="1"/>
  <c r="J71" i="1"/>
  <c r="I71" i="1"/>
  <c r="H71" i="1"/>
  <c r="T70" i="1"/>
  <c r="S70" i="1"/>
  <c r="R70" i="1"/>
  <c r="P70" i="1"/>
  <c r="O70" i="1"/>
  <c r="N70" i="1"/>
  <c r="L70" i="1"/>
  <c r="K70" i="1"/>
  <c r="J70" i="1"/>
  <c r="I70" i="1"/>
  <c r="H70" i="1"/>
  <c r="T69" i="1"/>
  <c r="S69" i="1"/>
  <c r="R69" i="1"/>
  <c r="P69" i="1"/>
  <c r="O69" i="1"/>
  <c r="N69" i="1"/>
  <c r="L69" i="1"/>
  <c r="K69" i="1"/>
  <c r="J69" i="1"/>
  <c r="I69" i="1"/>
  <c r="H69" i="1"/>
  <c r="T68" i="1"/>
  <c r="S68" i="1"/>
  <c r="R68" i="1"/>
  <c r="P68" i="1"/>
  <c r="O68" i="1"/>
  <c r="N68" i="1"/>
  <c r="L68" i="1"/>
  <c r="K68" i="1"/>
  <c r="J68" i="1"/>
  <c r="I68" i="1"/>
  <c r="H68" i="1"/>
  <c r="T67" i="1"/>
  <c r="S67" i="1"/>
  <c r="R67" i="1"/>
  <c r="P67" i="1"/>
  <c r="O67" i="1"/>
  <c r="N67" i="1"/>
  <c r="L67" i="1"/>
  <c r="K67" i="1"/>
  <c r="J67" i="1"/>
  <c r="I67" i="1"/>
  <c r="H67" i="1"/>
  <c r="T66" i="1"/>
  <c r="S66" i="1"/>
  <c r="R66" i="1"/>
  <c r="P66" i="1"/>
  <c r="O66" i="1"/>
  <c r="N66" i="1"/>
  <c r="L66" i="1"/>
  <c r="K66" i="1"/>
  <c r="J66" i="1"/>
  <c r="I66" i="1"/>
  <c r="H66" i="1"/>
  <c r="T65" i="1"/>
  <c r="S65" i="1"/>
  <c r="R65" i="1"/>
  <c r="P65" i="1"/>
  <c r="O65" i="1"/>
  <c r="N65" i="1"/>
  <c r="L65" i="1"/>
  <c r="K65" i="1"/>
  <c r="J65" i="1"/>
  <c r="I65" i="1"/>
  <c r="H65" i="1"/>
  <c r="T64" i="1"/>
  <c r="S64" i="1"/>
  <c r="R64" i="1"/>
  <c r="P64" i="1"/>
  <c r="O64" i="1"/>
  <c r="N64" i="1"/>
  <c r="L64" i="1"/>
  <c r="K64" i="1"/>
  <c r="J64" i="1"/>
  <c r="I64" i="1"/>
  <c r="H64" i="1"/>
  <c r="T63" i="1"/>
  <c r="S63" i="1"/>
  <c r="R63" i="1"/>
  <c r="P63" i="1"/>
  <c r="O63" i="1"/>
  <c r="N63" i="1"/>
  <c r="L63" i="1"/>
  <c r="K63" i="1"/>
  <c r="J63" i="1"/>
  <c r="I63" i="1"/>
  <c r="H63" i="1"/>
  <c r="T62" i="1"/>
  <c r="S62" i="1"/>
  <c r="R62" i="1"/>
  <c r="P62" i="1"/>
  <c r="O62" i="1"/>
  <c r="N62" i="1"/>
  <c r="L62" i="1"/>
  <c r="K62" i="1"/>
  <c r="J62" i="1"/>
  <c r="I62" i="1"/>
  <c r="H62" i="1"/>
  <c r="T61" i="1"/>
  <c r="S61" i="1"/>
  <c r="R61" i="1"/>
  <c r="P61" i="1"/>
  <c r="O61" i="1"/>
  <c r="N61" i="1"/>
  <c r="L61" i="1"/>
  <c r="K61" i="1"/>
  <c r="J61" i="1"/>
  <c r="I61" i="1"/>
  <c r="H61" i="1"/>
  <c r="T60" i="1"/>
  <c r="S60" i="1"/>
  <c r="R60" i="1"/>
  <c r="P60" i="1"/>
  <c r="O60" i="1"/>
  <c r="N60" i="1"/>
  <c r="L60" i="1"/>
  <c r="K60" i="1"/>
  <c r="J60" i="1"/>
  <c r="I60" i="1"/>
  <c r="H60" i="1"/>
  <c r="T59" i="1"/>
  <c r="S59" i="1"/>
  <c r="R59" i="1"/>
  <c r="P59" i="1"/>
  <c r="O59" i="1"/>
  <c r="N59" i="1"/>
  <c r="L59" i="1"/>
  <c r="K59" i="1"/>
  <c r="J59" i="1"/>
  <c r="I59" i="1"/>
  <c r="H59" i="1"/>
  <c r="T58" i="1"/>
  <c r="S58" i="1"/>
  <c r="R58" i="1"/>
  <c r="P58" i="1"/>
  <c r="O58" i="1"/>
  <c r="N58" i="1"/>
  <c r="L58" i="1"/>
  <c r="K58" i="1"/>
  <c r="J58" i="1"/>
  <c r="I58" i="1"/>
  <c r="H58" i="1"/>
  <c r="T57" i="1"/>
  <c r="S57" i="1"/>
  <c r="R57" i="1"/>
  <c r="P57" i="1"/>
  <c r="O57" i="1"/>
  <c r="N57" i="1"/>
  <c r="L57" i="1"/>
  <c r="K57" i="1"/>
  <c r="J57" i="1"/>
  <c r="I57" i="1"/>
  <c r="H57" i="1"/>
  <c r="T56" i="1"/>
  <c r="S56" i="1"/>
  <c r="R56" i="1"/>
  <c r="P56" i="1"/>
  <c r="O56" i="1"/>
  <c r="N56" i="1"/>
  <c r="L56" i="1"/>
  <c r="K56" i="1"/>
  <c r="J56" i="1"/>
  <c r="I56" i="1"/>
  <c r="H56" i="1"/>
  <c r="T55" i="1"/>
  <c r="S55" i="1"/>
  <c r="R55" i="1"/>
  <c r="P55" i="1"/>
  <c r="O55" i="1"/>
  <c r="N55" i="1"/>
  <c r="L55" i="1"/>
  <c r="K55" i="1"/>
  <c r="J55" i="1"/>
  <c r="I55" i="1"/>
  <c r="H55" i="1"/>
  <c r="T54" i="1"/>
  <c r="S54" i="1"/>
  <c r="R54" i="1"/>
  <c r="P54" i="1"/>
  <c r="O54" i="1"/>
  <c r="N54" i="1"/>
  <c r="L54" i="1"/>
  <c r="K54" i="1"/>
  <c r="J54" i="1"/>
  <c r="I54" i="1"/>
  <c r="H54" i="1"/>
  <c r="T53" i="1"/>
  <c r="S53" i="1"/>
  <c r="R53" i="1"/>
  <c r="P53" i="1"/>
  <c r="O53" i="1"/>
  <c r="N53" i="1"/>
  <c r="L53" i="1"/>
  <c r="K53" i="1"/>
  <c r="J53" i="1"/>
  <c r="I53" i="1"/>
  <c r="H53" i="1"/>
  <c r="T52" i="1"/>
  <c r="S52" i="1"/>
  <c r="R52" i="1"/>
  <c r="P52" i="1"/>
  <c r="O52" i="1"/>
  <c r="N52" i="1"/>
  <c r="L52" i="1"/>
  <c r="K52" i="1"/>
  <c r="J52" i="1"/>
  <c r="I52" i="1"/>
  <c r="H52" i="1"/>
  <c r="T51" i="1"/>
  <c r="S51" i="1"/>
  <c r="R51" i="1"/>
  <c r="P51" i="1"/>
  <c r="O51" i="1"/>
  <c r="N51" i="1"/>
  <c r="L51" i="1"/>
  <c r="K51" i="1"/>
  <c r="J51" i="1"/>
  <c r="I51" i="1"/>
  <c r="H51" i="1"/>
  <c r="T50" i="1"/>
  <c r="S50" i="1"/>
  <c r="R50" i="1"/>
  <c r="P50" i="1"/>
  <c r="O50" i="1"/>
  <c r="N50" i="1"/>
  <c r="L50" i="1"/>
  <c r="K50" i="1"/>
  <c r="J50" i="1"/>
  <c r="I50" i="1"/>
  <c r="H50" i="1"/>
  <c r="T49" i="1"/>
  <c r="S49" i="1"/>
  <c r="R49" i="1"/>
  <c r="P49" i="1"/>
  <c r="O49" i="1"/>
  <c r="N49" i="1"/>
  <c r="L49" i="1"/>
  <c r="K49" i="1"/>
  <c r="J49" i="1"/>
  <c r="I49" i="1"/>
  <c r="H49" i="1"/>
  <c r="T48" i="1"/>
  <c r="S48" i="1"/>
  <c r="R48" i="1"/>
  <c r="P48" i="1"/>
  <c r="O48" i="1"/>
  <c r="N48" i="1"/>
  <c r="L48" i="1"/>
  <c r="K48" i="1"/>
  <c r="J48" i="1"/>
  <c r="I48" i="1"/>
  <c r="H48" i="1"/>
  <c r="T47" i="1"/>
  <c r="S47" i="1"/>
  <c r="R47" i="1"/>
  <c r="P47" i="1"/>
  <c r="O47" i="1"/>
  <c r="N47" i="1"/>
  <c r="L47" i="1"/>
  <c r="K47" i="1"/>
  <c r="J47" i="1"/>
  <c r="I47" i="1"/>
  <c r="H47" i="1"/>
  <c r="T46" i="1"/>
  <c r="S46" i="1"/>
  <c r="R46" i="1"/>
  <c r="P46" i="1"/>
  <c r="O46" i="1"/>
  <c r="N46" i="1"/>
  <c r="L46" i="1"/>
  <c r="K46" i="1"/>
  <c r="J46" i="1"/>
  <c r="I46" i="1"/>
  <c r="H46" i="1"/>
  <c r="T45" i="1"/>
  <c r="S45" i="1"/>
  <c r="R45" i="1"/>
  <c r="P45" i="1"/>
  <c r="O45" i="1"/>
  <c r="N45" i="1"/>
  <c r="L45" i="1"/>
  <c r="K45" i="1"/>
  <c r="J45" i="1"/>
  <c r="I45" i="1"/>
  <c r="H45" i="1"/>
  <c r="T44" i="1"/>
  <c r="S44" i="1"/>
  <c r="R44" i="1"/>
  <c r="P44" i="1"/>
  <c r="O44" i="1"/>
  <c r="N44" i="1"/>
  <c r="L44" i="1"/>
  <c r="K44" i="1"/>
  <c r="J44" i="1"/>
  <c r="I44" i="1"/>
  <c r="H44" i="1"/>
  <c r="T43" i="1"/>
  <c r="S43" i="1"/>
  <c r="R43" i="1"/>
  <c r="P43" i="1"/>
  <c r="O43" i="1"/>
  <c r="N43" i="1"/>
  <c r="L43" i="1"/>
  <c r="K43" i="1"/>
  <c r="J43" i="1"/>
  <c r="I43" i="1"/>
  <c r="H43" i="1"/>
  <c r="T42" i="1"/>
  <c r="S42" i="1"/>
  <c r="R42" i="1"/>
  <c r="P42" i="1"/>
  <c r="O42" i="1"/>
  <c r="N42" i="1"/>
  <c r="L42" i="1"/>
  <c r="K42" i="1"/>
  <c r="J42" i="1"/>
  <c r="I42" i="1"/>
  <c r="H42" i="1"/>
  <c r="T41" i="1"/>
  <c r="S41" i="1"/>
  <c r="R41" i="1"/>
  <c r="P41" i="1"/>
  <c r="O41" i="1"/>
  <c r="N41" i="1"/>
  <c r="L41" i="1"/>
  <c r="K41" i="1"/>
  <c r="J41" i="1"/>
  <c r="I41" i="1"/>
  <c r="H41" i="1"/>
  <c r="T40" i="1"/>
  <c r="S40" i="1"/>
  <c r="R40" i="1"/>
  <c r="P40" i="1"/>
  <c r="O40" i="1"/>
  <c r="N40" i="1"/>
  <c r="L40" i="1"/>
  <c r="K40" i="1"/>
  <c r="J40" i="1"/>
  <c r="I40" i="1"/>
  <c r="H40" i="1"/>
  <c r="T39" i="1"/>
  <c r="S39" i="1"/>
  <c r="R39" i="1"/>
  <c r="P39" i="1"/>
  <c r="O39" i="1"/>
  <c r="N39" i="1"/>
  <c r="L39" i="1"/>
  <c r="K39" i="1"/>
  <c r="J39" i="1"/>
  <c r="I39" i="1"/>
  <c r="H39" i="1"/>
  <c r="T38" i="1"/>
  <c r="S38" i="1"/>
  <c r="R38" i="1"/>
  <c r="P38" i="1"/>
  <c r="O38" i="1"/>
  <c r="N38" i="1"/>
  <c r="L38" i="1"/>
  <c r="K38" i="1"/>
  <c r="J38" i="1"/>
  <c r="I38" i="1"/>
  <c r="H38" i="1"/>
  <c r="T37" i="1"/>
  <c r="S37" i="1"/>
  <c r="R37" i="1"/>
  <c r="P37" i="1"/>
  <c r="O37" i="1"/>
  <c r="N37" i="1"/>
  <c r="L37" i="1"/>
  <c r="K37" i="1"/>
  <c r="J37" i="1"/>
  <c r="I37" i="1"/>
  <c r="H37" i="1"/>
  <c r="T36" i="1"/>
  <c r="S36" i="1"/>
  <c r="R36" i="1"/>
  <c r="P36" i="1"/>
  <c r="O36" i="1"/>
  <c r="N36" i="1"/>
  <c r="L36" i="1"/>
  <c r="K36" i="1"/>
  <c r="J36" i="1"/>
  <c r="I36" i="1"/>
  <c r="H36" i="1"/>
  <c r="T35" i="1"/>
  <c r="S35" i="1"/>
  <c r="R35" i="1"/>
  <c r="P35" i="1"/>
  <c r="O35" i="1"/>
  <c r="N35" i="1"/>
  <c r="L35" i="1"/>
  <c r="K35" i="1"/>
  <c r="J35" i="1"/>
  <c r="I35" i="1"/>
  <c r="H35" i="1"/>
  <c r="T34" i="1"/>
  <c r="S34" i="1"/>
  <c r="R34" i="1"/>
  <c r="P34" i="1"/>
  <c r="O34" i="1"/>
  <c r="N34" i="1"/>
  <c r="L34" i="1"/>
  <c r="K34" i="1"/>
  <c r="J34" i="1"/>
  <c r="I34" i="1"/>
  <c r="H34" i="1"/>
  <c r="T33" i="1"/>
  <c r="S33" i="1"/>
  <c r="R33" i="1"/>
  <c r="P33" i="1"/>
  <c r="O33" i="1"/>
  <c r="N33" i="1"/>
  <c r="L33" i="1"/>
  <c r="K33" i="1"/>
  <c r="J33" i="1"/>
  <c r="I33" i="1"/>
  <c r="H33" i="1"/>
  <c r="T32" i="1"/>
  <c r="S32" i="1"/>
  <c r="R32" i="1"/>
  <c r="P32" i="1"/>
  <c r="O32" i="1"/>
  <c r="N32" i="1"/>
  <c r="L32" i="1"/>
  <c r="K32" i="1"/>
  <c r="J32" i="1"/>
  <c r="I32" i="1"/>
  <c r="H32" i="1"/>
  <c r="T31" i="1"/>
  <c r="S31" i="1"/>
  <c r="R31" i="1"/>
  <c r="P31" i="1"/>
  <c r="O31" i="1"/>
  <c r="N31" i="1"/>
  <c r="L31" i="1"/>
  <c r="K31" i="1"/>
  <c r="J31" i="1"/>
  <c r="I31" i="1"/>
  <c r="H31" i="1"/>
  <c r="T30" i="1"/>
  <c r="S30" i="1"/>
  <c r="R30" i="1"/>
  <c r="P30" i="1"/>
  <c r="O30" i="1"/>
  <c r="N30" i="1"/>
  <c r="L30" i="1"/>
  <c r="K30" i="1"/>
  <c r="J30" i="1"/>
  <c r="I30" i="1"/>
  <c r="H30" i="1"/>
  <c r="T29" i="1"/>
  <c r="S29" i="1"/>
  <c r="R29" i="1"/>
  <c r="P29" i="1"/>
  <c r="O29" i="1"/>
  <c r="N29" i="1"/>
  <c r="L29" i="1"/>
  <c r="K29" i="1"/>
  <c r="J29" i="1"/>
  <c r="I29" i="1"/>
  <c r="H29" i="1"/>
  <c r="T28" i="1"/>
  <c r="S28" i="1"/>
  <c r="R28" i="1"/>
  <c r="P28" i="1"/>
  <c r="O28" i="1"/>
  <c r="N28" i="1"/>
  <c r="L28" i="1"/>
  <c r="K28" i="1"/>
  <c r="J28" i="1"/>
  <c r="I28" i="1"/>
  <c r="H28" i="1"/>
  <c r="T27" i="1"/>
  <c r="S27" i="1"/>
  <c r="R27" i="1"/>
  <c r="P27" i="1"/>
  <c r="O27" i="1"/>
  <c r="N27" i="1"/>
  <c r="L27" i="1"/>
  <c r="K27" i="1"/>
  <c r="J27" i="1"/>
  <c r="I27" i="1"/>
  <c r="H27" i="1"/>
  <c r="T26" i="1"/>
  <c r="S26" i="1"/>
  <c r="R26" i="1"/>
  <c r="P26" i="1"/>
  <c r="O26" i="1"/>
  <c r="N26" i="1"/>
  <c r="L26" i="1"/>
  <c r="K26" i="1"/>
  <c r="J26" i="1"/>
  <c r="I26" i="1"/>
  <c r="H26" i="1"/>
  <c r="T25" i="1"/>
  <c r="S25" i="1"/>
  <c r="R25" i="1"/>
  <c r="P25" i="1"/>
  <c r="O25" i="1"/>
  <c r="N25" i="1"/>
  <c r="L25" i="1"/>
  <c r="K25" i="1"/>
  <c r="J25" i="1"/>
  <c r="I25" i="1"/>
  <c r="H25" i="1"/>
  <c r="T24" i="1"/>
  <c r="S24" i="1"/>
  <c r="R24" i="1"/>
  <c r="P24" i="1"/>
  <c r="O24" i="1"/>
  <c r="N24" i="1"/>
  <c r="L24" i="1"/>
  <c r="K24" i="1"/>
  <c r="J24" i="1"/>
  <c r="I24" i="1"/>
  <c r="H24" i="1"/>
  <c r="T23" i="1"/>
  <c r="S23" i="1"/>
  <c r="R23" i="1"/>
  <c r="P23" i="1"/>
  <c r="O23" i="1"/>
  <c r="N23" i="1"/>
  <c r="L23" i="1"/>
  <c r="K23" i="1"/>
  <c r="J23" i="1"/>
  <c r="I23" i="1"/>
  <c r="H23" i="1"/>
  <c r="T22" i="1"/>
  <c r="S22" i="1"/>
  <c r="R22" i="1"/>
  <c r="P22" i="1"/>
  <c r="O22" i="1"/>
  <c r="N22" i="1"/>
  <c r="L22" i="1"/>
  <c r="K22" i="1"/>
  <c r="J22" i="1"/>
  <c r="I22" i="1"/>
  <c r="H22" i="1"/>
  <c r="T21" i="1"/>
  <c r="S21" i="1"/>
  <c r="R21" i="1"/>
  <c r="P21" i="1"/>
  <c r="O21" i="1"/>
  <c r="N21" i="1"/>
  <c r="L21" i="1"/>
  <c r="K21" i="1"/>
  <c r="J21" i="1"/>
  <c r="I21" i="1"/>
  <c r="H21" i="1"/>
  <c r="T20" i="1"/>
  <c r="S20" i="1"/>
  <c r="R20" i="1"/>
  <c r="P20" i="1"/>
  <c r="O20" i="1"/>
  <c r="N20" i="1"/>
  <c r="L20" i="1"/>
  <c r="K20" i="1"/>
  <c r="J20" i="1"/>
  <c r="I20" i="1"/>
  <c r="H20" i="1"/>
  <c r="T19" i="1"/>
  <c r="S19" i="1"/>
  <c r="R19" i="1"/>
  <c r="P19" i="1"/>
  <c r="O19" i="1"/>
  <c r="N19" i="1"/>
  <c r="L19" i="1"/>
  <c r="K19" i="1"/>
  <c r="J19" i="1"/>
  <c r="I19" i="1"/>
  <c r="H19" i="1"/>
  <c r="T18" i="1"/>
  <c r="S18" i="1"/>
  <c r="R18" i="1"/>
  <c r="O18" i="1"/>
  <c r="N18" i="1"/>
  <c r="L18" i="1"/>
  <c r="K18" i="1"/>
  <c r="J18" i="1"/>
  <c r="I18" i="1"/>
  <c r="T17" i="1"/>
  <c r="S17" i="1"/>
  <c r="R17" i="1"/>
  <c r="P17" i="1"/>
  <c r="O17" i="1"/>
  <c r="N17" i="1"/>
  <c r="L17" i="1"/>
  <c r="K17" i="1"/>
  <c r="J17" i="1"/>
  <c r="I17" i="1"/>
  <c r="H17" i="1"/>
  <c r="T16" i="1"/>
  <c r="S16" i="1"/>
  <c r="R16" i="1"/>
  <c r="P16" i="1"/>
  <c r="O16" i="1"/>
  <c r="N16" i="1"/>
  <c r="L16" i="1"/>
  <c r="K16" i="1"/>
  <c r="J16" i="1"/>
  <c r="I16" i="1"/>
  <c r="H16" i="1"/>
  <c r="T15" i="1"/>
  <c r="S15" i="1"/>
  <c r="R15" i="1"/>
  <c r="P15" i="1"/>
  <c r="O15" i="1"/>
  <c r="N15" i="1"/>
  <c r="L15" i="1"/>
  <c r="K15" i="1"/>
  <c r="J15" i="1"/>
  <c r="I15" i="1"/>
  <c r="H15" i="1"/>
  <c r="T13" i="1"/>
  <c r="S13" i="1"/>
  <c r="R13" i="1"/>
  <c r="P13" i="1"/>
  <c r="O13" i="1"/>
  <c r="N13" i="1"/>
  <c r="L13" i="1"/>
  <c r="K13" i="1"/>
  <c r="J13" i="1"/>
  <c r="I13" i="1"/>
  <c r="H13" i="1"/>
  <c r="T11" i="1"/>
  <c r="S11" i="1"/>
  <c r="R11" i="1"/>
  <c r="P11" i="1"/>
  <c r="O11" i="1"/>
  <c r="N11" i="1"/>
  <c r="L11" i="1"/>
  <c r="K11" i="1"/>
  <c r="J11" i="1"/>
  <c r="I11" i="1"/>
</calcChain>
</file>

<file path=xl/sharedStrings.xml><?xml version="1.0" encoding="utf-8"?>
<sst xmlns="http://schemas.openxmlformats.org/spreadsheetml/2006/main" count="28" uniqueCount="28">
  <si>
    <t xml:space="preserve">Date </t>
  </si>
  <si>
    <t>Auteur :</t>
  </si>
  <si>
    <t>RP</t>
  </si>
  <si>
    <t>Objet:</t>
  </si>
  <si>
    <t xml:space="preserve">Table de calcul de valeurs pasteurisatrice pour un Z donné </t>
  </si>
  <si>
    <t>Source</t>
  </si>
  <si>
    <t>http://www.alimentaire-pro.com/dossiers/microbiologie_aliments/principaux_pathogenes.php</t>
  </si>
  <si>
    <t>Z bacillus cereus</t>
  </si>
  <si>
    <t>°C</t>
  </si>
  <si>
    <t>Simulation :</t>
  </si>
  <si>
    <t>temps min</t>
  </si>
  <si>
    <t>valeur pasteurisatrice</t>
  </si>
  <si>
    <t>Z</t>
  </si>
  <si>
    <t>T°C</t>
  </si>
  <si>
    <t>VP visée</t>
  </si>
  <si>
    <t>Tps mn</t>
  </si>
  <si>
    <t>secondes</t>
  </si>
  <si>
    <t>Rem :</t>
  </si>
  <si>
    <t>85°C et 40 secondes</t>
  </si>
  <si>
    <t>correspond à 72°C 13 minutes</t>
  </si>
  <si>
    <t>Objectif :</t>
  </si>
  <si>
    <t>Destruction lipases 80/84°C 40 sec.</t>
  </si>
  <si>
    <t>Germes totaux &lt; 3000 .</t>
  </si>
  <si>
    <t>lipase naturelle 85°C 10 seconde</t>
  </si>
  <si>
    <t>Autres lipase 80% d'inactivation 140°C 5 s</t>
  </si>
  <si>
    <t>Pasteurisation :</t>
  </si>
  <si>
    <t>72 °C 20 secondes pour Z 10</t>
  </si>
  <si>
    <r>
      <t>En fonction de cet objectif, on distingue trois zones de couples </t>
    </r>
    <r>
      <rPr>
        <b/>
        <sz val="10"/>
        <color rgb="FF202124"/>
        <rFont val="Arial"/>
        <family val="2"/>
      </rPr>
      <t>temps</t>
    </r>
    <r>
      <rPr>
        <sz val="10"/>
        <color rgb="FF202124"/>
        <rFont val="Arial"/>
        <family val="2"/>
      </rPr>
      <t>-</t>
    </r>
    <r>
      <rPr>
        <b/>
        <sz val="10"/>
        <color rgb="FF202124"/>
        <rFont val="Arial"/>
        <family val="2"/>
      </rPr>
      <t>température</t>
    </r>
    <r>
      <rPr>
        <sz val="10"/>
        <color rgb="FF202124"/>
        <rFont val="Arial"/>
        <family val="2"/>
      </rPr>
      <t xml:space="preserve">, équivalentes au plan de la destruction des microorganismes :  
</t>
    </r>
    <r>
      <rPr>
        <b/>
        <sz val="10"/>
        <color rgb="FF202124"/>
        <rFont val="Arial"/>
        <family val="2"/>
      </rPr>
      <t>Pasteurisation</t>
    </r>
    <r>
      <rPr>
        <sz val="10"/>
        <color rgb="FF202124"/>
        <rFont val="Arial"/>
        <family val="2"/>
      </rPr>
      <t> </t>
    </r>
    <r>
      <rPr>
        <b/>
        <sz val="10"/>
        <color rgb="FF202124"/>
        <rFont val="Arial"/>
        <family val="2"/>
      </rPr>
      <t>basse</t>
    </r>
    <r>
      <rPr>
        <sz val="10"/>
        <color rgb="FF202124"/>
        <rFont val="Arial"/>
        <family val="2"/>
      </rPr>
      <t xml:space="preserve"> (LTLT; 15 - 30 </t>
    </r>
    <r>
      <rPr>
        <b/>
        <sz val="10"/>
        <color rgb="FF202124"/>
        <rFont val="Arial"/>
        <family val="2"/>
      </rPr>
      <t>min</t>
    </r>
    <r>
      <rPr>
        <sz val="10"/>
        <color rgb="FF202124"/>
        <rFont val="Arial"/>
        <family val="2"/>
      </rPr>
      <t> / 60 - 65°C)
 </t>
    </r>
    <r>
      <rPr>
        <b/>
        <sz val="10"/>
        <color rgb="FF202124"/>
        <rFont val="Arial"/>
        <family val="2"/>
      </rPr>
      <t>Pasteurisation</t>
    </r>
    <r>
      <rPr>
        <sz val="10"/>
        <color rgb="FF202124"/>
        <rFont val="Arial"/>
        <family val="2"/>
      </rPr>
      <t> </t>
    </r>
    <r>
      <rPr>
        <b/>
        <sz val="10"/>
        <color rgb="FF202124"/>
        <rFont val="Arial"/>
        <family val="2"/>
      </rPr>
      <t>haute</t>
    </r>
    <r>
      <rPr>
        <sz val="10"/>
        <color rgb="FF202124"/>
        <rFont val="Arial"/>
        <family val="2"/>
      </rPr>
      <t xml:space="preserve"> (HTST; 15 – 40 s / 70 - 75°C)
 </t>
    </r>
    <r>
      <rPr>
        <b/>
        <sz val="10"/>
        <color rgb="FF202124"/>
        <rFont val="Arial"/>
        <family val="2"/>
      </rPr>
      <t>Flash</t>
    </r>
    <r>
      <rPr>
        <sz val="10"/>
        <color rgb="FF202124"/>
        <rFont val="Arial"/>
        <family val="2"/>
      </rPr>
      <t> </t>
    </r>
    <r>
      <rPr>
        <b/>
        <sz val="10"/>
        <color rgb="FF202124"/>
        <rFont val="Arial"/>
        <family val="2"/>
      </rPr>
      <t>pasteurisation</t>
    </r>
    <r>
      <rPr>
        <sz val="10"/>
        <color rgb="FF202124"/>
        <rFont val="Arial"/>
        <family val="2"/>
      </rPr>
      <t> (1 - 2 s / 85 - 95°C ).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</si>
</sst>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&quot; mn&quot;:ss&quot; s&quot;"/>
    <numFmt numFmtId="165" formatCode="mm&quot; mn&quot;\ ss&quot; s&quot;"/>
  </numFmts>
  <fonts count="10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1"/>
      <name val="Calibri"/>
      <family val="2"/>
      <scheme val="minor"/>
    </font>
    <font>
      <sz val="7"/>
      <color rgb="FF000000"/>
      <name val="Verdana"/>
      <family val="2"/>
    </font>
    <font>
      <b/>
      <sz val="11"/>
      <color rgb="FFFF0000"/>
      <name val="Calibri"/>
      <family val="2"/>
      <scheme val="minor"/>
    </font>
    <font>
      <sz val="10"/>
      <color rgb="FF202124"/>
      <name val="Arial"/>
      <family val="2"/>
    </font>
    <font>
      <b/>
      <sz val="10"/>
      <color rgb="FF202124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lightGray">
        <fgColor rgb="FFFF0000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9">
    <xf numFmtId="0" fontId="0" fillId="0" borderId="0" xfId="0"/>
    <xf numFmtId="0" fontId="0" fillId="2" borderId="0" xfId="0" applyFill="1"/>
    <xf numFmtId="14" fontId="0" fillId="0" borderId="0" xfId="0" applyNumberFormat="1"/>
    <xf numFmtId="2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0" xfId="1"/>
    <xf numFmtId="2" fontId="0" fillId="0" borderId="3" xfId="0" applyNumberFormat="1" applyBorder="1"/>
    <xf numFmtId="2" fontId="0" fillId="0" borderId="4" xfId="0" applyNumberFormat="1" applyBorder="1"/>
    <xf numFmtId="2" fontId="0" fillId="0" borderId="5" xfId="0" applyNumberFormat="1" applyBorder="1"/>
    <xf numFmtId="2" fontId="0" fillId="0" borderId="10" xfId="0" applyNumberFormat="1" applyBorder="1"/>
    <xf numFmtId="2" fontId="0" fillId="0" borderId="0" xfId="0" applyNumberFormat="1"/>
    <xf numFmtId="2" fontId="0" fillId="0" borderId="9" xfId="0" applyNumberFormat="1" applyBorder="1"/>
    <xf numFmtId="2" fontId="0" fillId="0" borderId="6" xfId="0" applyNumberFormat="1" applyBorder="1"/>
    <xf numFmtId="2" fontId="0" fillId="0" borderId="7" xfId="0" applyNumberFormat="1" applyBorder="1"/>
    <xf numFmtId="2" fontId="0" fillId="0" borderId="8" xfId="0" applyNumberFormat="1" applyBorder="1"/>
    <xf numFmtId="2" fontId="0" fillId="3" borderId="0" xfId="0" applyNumberFormat="1" applyFill="1"/>
    <xf numFmtId="2" fontId="0" fillId="3" borderId="1" xfId="0" applyNumberFormat="1" applyFill="1" applyBorder="1" applyAlignment="1">
      <alignment horizontal="center"/>
    </xf>
    <xf numFmtId="2" fontId="0" fillId="4" borderId="1" xfId="0" applyNumberFormat="1" applyFill="1" applyBorder="1" applyAlignment="1">
      <alignment horizontal="center"/>
    </xf>
    <xf numFmtId="2" fontId="0" fillId="4" borderId="0" xfId="0" applyNumberFormat="1" applyFill="1" applyAlignment="1">
      <alignment horizontal="right"/>
    </xf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0" xfId="0" applyAlignment="1">
      <alignment horizontal="centerContinuous"/>
    </xf>
    <xf numFmtId="0" fontId="0" fillId="2" borderId="0" xfId="0" applyFill="1" applyAlignment="1">
      <alignment horizontal="center"/>
    </xf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/>
    <xf numFmtId="0" fontId="4" fillId="0" borderId="0" xfId="0" applyFont="1" applyAlignment="1">
      <alignment horizontal="left"/>
    </xf>
    <xf numFmtId="2" fontId="0" fillId="2" borderId="0" xfId="0" applyNumberForma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/>
    <xf numFmtId="165" fontId="0" fillId="0" borderId="1" xfId="0" applyNumberFormat="1" applyBorder="1" applyAlignment="1">
      <alignment horizontal="center"/>
    </xf>
    <xf numFmtId="165" fontId="0" fillId="0" borderId="2" xfId="0" applyNumberFormat="1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9" xfId="0" applyBorder="1" applyAlignment="1">
      <alignment horizontal="center"/>
    </xf>
    <xf numFmtId="164" fontId="0" fillId="0" borderId="11" xfId="0" applyNumberFormat="1" applyBorder="1" applyAlignment="1">
      <alignment horizontal="center"/>
    </xf>
    <xf numFmtId="164" fontId="0" fillId="0" borderId="0" xfId="0" applyNumberFormat="1" applyAlignment="1">
      <alignment horizontal="center"/>
    </xf>
    <xf numFmtId="0" fontId="7" fillId="0" borderId="0" xfId="0" applyFont="1"/>
    <xf numFmtId="0" fontId="8" fillId="0" borderId="0" xfId="0" applyFont="1" applyAlignment="1">
      <alignment horizontal="centerContinuous" wrapText="1"/>
    </xf>
    <xf numFmtId="0" fontId="0" fillId="0" borderId="5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colors>
    <mruColors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575310</xdr:colOff>
      <xdr:row>8</xdr:row>
      <xdr:rowOff>22861</xdr:rowOff>
    </xdr:from>
    <xdr:to>
      <xdr:col>6</xdr:col>
      <xdr:colOff>994410</xdr:colOff>
      <xdr:row>9</xdr:row>
      <xdr:rowOff>80010</xdr:rowOff>
    </xdr:to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872990" y="1493521"/>
          <a:ext cx="419100" cy="24002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/>
            <a:t>T°C</a:t>
          </a:r>
        </a:p>
      </xdr:txBody>
    </xdr:sp>
    <xdr:clientData/>
  </xdr:twoCellAnchor>
  <xdr:twoCellAnchor editAs="oneCell">
    <xdr:from>
      <xdr:col>1</xdr:col>
      <xdr:colOff>0</xdr:colOff>
      <xdr:row>110</xdr:row>
      <xdr:rowOff>0</xdr:rowOff>
    </xdr:from>
    <xdr:to>
      <xdr:col>8</xdr:col>
      <xdr:colOff>20955</xdr:colOff>
      <xdr:row>129</xdr:row>
      <xdr:rowOff>91440</xdr:rowOff>
    </xdr:to>
    <xdr:pic>
      <xdr:nvPicPr>
        <xdr:cNvPr id="3" name="Image 2" descr="pH, Aw, D et Z des principaux pathogènes de l'aliment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0139660"/>
          <a:ext cx="5394960" cy="35661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112</xdr:row>
      <xdr:rowOff>0</xdr:rowOff>
    </xdr:from>
    <xdr:to>
      <xdr:col>8</xdr:col>
      <xdr:colOff>20955</xdr:colOff>
      <xdr:row>146</xdr:row>
      <xdr:rowOff>99060</xdr:rowOff>
    </xdr:to>
    <xdr:pic>
      <xdr:nvPicPr>
        <xdr:cNvPr id="4" name="Image 3" descr="pH, Aw, D et Z des principaux pathogènes de l'aliment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0505420"/>
          <a:ext cx="5394960" cy="63169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7620</xdr:colOff>
      <xdr:row>8</xdr:row>
      <xdr:rowOff>0</xdr:rowOff>
    </xdr:from>
    <xdr:to>
      <xdr:col>6</xdr:col>
      <xdr:colOff>1013460</xdr:colOff>
      <xdr:row>9</xdr:row>
      <xdr:rowOff>175260</xdr:rowOff>
    </xdr:to>
    <xdr:cxnSp macro="">
      <xdr:nvCxnSpPr>
        <xdr:cNvPr id="8" name="Connecteur droit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3284220" y="1470660"/>
          <a:ext cx="2026920" cy="358140"/>
        </a:xfrm>
        <a:prstGeom prst="line">
          <a:avLst/>
        </a:prstGeom>
        <a:ln w="12700">
          <a:solidFill>
            <a:schemeClr val="tx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alimentaire-pro.com/dossiers/microbiologie_aliments/principaux_pathogenes.ph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13"/>
  <sheetViews>
    <sheetView showGridLines="0" tabSelected="1" workbookViewId="0">
      <selection activeCell="D8" sqref="D8"/>
    </sheetView>
  </sheetViews>
  <sheetFormatPr baseColWidth="10" defaultColWidth="9.109375" defaultRowHeight="14.4" x14ac:dyDescent="0.3"/>
  <cols>
    <col min="2" max="2" width="12" bestFit="1" customWidth="1"/>
    <col min="3" max="4" width="11" customWidth="1"/>
    <col min="6" max="6" width="14.77734375" customWidth="1"/>
    <col min="7" max="7" width="14.77734375" style="20" customWidth="1"/>
    <col min="8" max="10" width="5.5546875" bestFit="1" customWidth="1"/>
    <col min="11" max="11" width="6.5546875" bestFit="1" customWidth="1"/>
    <col min="12" max="12" width="7.5546875" bestFit="1" customWidth="1"/>
    <col min="13" max="13" width="7.5546875" customWidth="1"/>
    <col min="14" max="15" width="8.5546875" bestFit="1" customWidth="1"/>
    <col min="16" max="16" width="9.5546875" bestFit="1" customWidth="1"/>
    <col min="17" max="17" width="9.5546875" customWidth="1"/>
    <col min="18" max="18" width="10.6640625" bestFit="1" customWidth="1"/>
    <col min="19" max="20" width="11.5546875" bestFit="1" customWidth="1"/>
    <col min="21" max="21" width="10.88671875" customWidth="1"/>
  </cols>
  <sheetData>
    <row r="1" spans="1:21" x14ac:dyDescent="0.3">
      <c r="A1" t="s">
        <v>0</v>
      </c>
      <c r="B1" s="2">
        <v>41695</v>
      </c>
    </row>
    <row r="2" spans="1:21" x14ac:dyDescent="0.3">
      <c r="A2" t="s">
        <v>1</v>
      </c>
      <c r="B2" t="s">
        <v>2</v>
      </c>
    </row>
    <row r="3" spans="1:21" x14ac:dyDescent="0.3">
      <c r="A3" t="s">
        <v>3</v>
      </c>
      <c r="B3" t="s">
        <v>4</v>
      </c>
    </row>
    <row r="4" spans="1:21" x14ac:dyDescent="0.3">
      <c r="A4" t="s">
        <v>5</v>
      </c>
      <c r="B4" s="6" t="s">
        <v>6</v>
      </c>
    </row>
    <row r="5" spans="1:21" x14ac:dyDescent="0.3">
      <c r="B5" s="6"/>
    </row>
    <row r="6" spans="1:21" x14ac:dyDescent="0.3">
      <c r="F6" t="s">
        <v>7</v>
      </c>
      <c r="H6" s="1">
        <v>10</v>
      </c>
      <c r="I6" t="s">
        <v>8</v>
      </c>
    </row>
    <row r="8" spans="1:21" ht="15" thickBot="1" x14ac:dyDescent="0.35"/>
    <row r="9" spans="1:21" x14ac:dyDescent="0.3">
      <c r="A9" s="27" t="s">
        <v>9</v>
      </c>
      <c r="F9" s="43" t="s">
        <v>10</v>
      </c>
      <c r="G9" s="33"/>
      <c r="H9" s="45">
        <v>50</v>
      </c>
      <c r="I9" s="41">
        <v>55</v>
      </c>
      <c r="J9" s="41">
        <v>60</v>
      </c>
      <c r="K9" s="41">
        <v>65</v>
      </c>
      <c r="L9" s="41">
        <v>70</v>
      </c>
      <c r="M9" s="47">
        <v>72</v>
      </c>
      <c r="N9" s="41">
        <v>75</v>
      </c>
      <c r="O9" s="41">
        <v>80</v>
      </c>
      <c r="P9" s="41">
        <v>85</v>
      </c>
      <c r="Q9" s="41">
        <v>87</v>
      </c>
      <c r="R9" s="41">
        <v>90</v>
      </c>
      <c r="S9" s="41">
        <v>95</v>
      </c>
      <c r="T9" s="41">
        <v>100</v>
      </c>
      <c r="U9" s="39">
        <v>121</v>
      </c>
    </row>
    <row r="10" spans="1:21" ht="15" thickBot="1" x14ac:dyDescent="0.35">
      <c r="C10" s="22"/>
      <c r="F10" s="44"/>
      <c r="G10" s="34"/>
      <c r="H10" s="46"/>
      <c r="I10" s="42"/>
      <c r="J10" s="42"/>
      <c r="K10" s="42"/>
      <c r="L10" s="42"/>
      <c r="M10" s="48"/>
      <c r="N10" s="42"/>
      <c r="O10" s="42"/>
      <c r="P10" s="42"/>
      <c r="Q10" s="42"/>
      <c r="R10" s="42"/>
      <c r="S10" s="42"/>
      <c r="T10" s="42"/>
      <c r="U10" s="40"/>
    </row>
    <row r="11" spans="1:21" x14ac:dyDescent="0.3">
      <c r="B11" s="29" t="s">
        <v>11</v>
      </c>
      <c r="C11" s="22"/>
      <c r="F11" s="3">
        <f>10/60</f>
        <v>0.16666666666666666</v>
      </c>
      <c r="G11" s="35">
        <f>F11/1440</f>
        <v>1.1574074074074073E-4</v>
      </c>
      <c r="H11" s="7">
        <f t="shared" ref="H11:U22" si="0">$F11*10^((H$9-70)/$H$6)</f>
        <v>1.6666666666666666E-3</v>
      </c>
      <c r="I11" s="8">
        <f t="shared" si="0"/>
        <v>5.2704627669472974E-3</v>
      </c>
      <c r="J11" s="8">
        <f t="shared" si="0"/>
        <v>1.6666666666666666E-2</v>
      </c>
      <c r="K11" s="8">
        <f t="shared" si="0"/>
        <v>5.2704627669472988E-2</v>
      </c>
      <c r="L11" s="8">
        <f t="shared" si="0"/>
        <v>0.16666666666666666</v>
      </c>
      <c r="M11" s="8">
        <f t="shared" si="0"/>
        <v>0.26414886541018556</v>
      </c>
      <c r="N11" s="8">
        <f t="shared" si="0"/>
        <v>0.52704627669472992</v>
      </c>
      <c r="O11" s="8">
        <f t="shared" si="0"/>
        <v>1.6666666666666665</v>
      </c>
      <c r="P11" s="8">
        <f t="shared" si="0"/>
        <v>5.2704627669473005</v>
      </c>
      <c r="Q11" s="8">
        <f t="shared" si="0"/>
        <v>8.3531205604545384</v>
      </c>
      <c r="R11" s="8">
        <f t="shared" si="0"/>
        <v>16.666666666666664</v>
      </c>
      <c r="S11" s="8">
        <f t="shared" si="0"/>
        <v>52.704627669473041</v>
      </c>
      <c r="T11" s="8">
        <f t="shared" si="0"/>
        <v>166.66666666666666</v>
      </c>
      <c r="U11" s="9">
        <f t="shared" si="0"/>
        <v>20982.090196569472</v>
      </c>
    </row>
    <row r="12" spans="1:21" x14ac:dyDescent="0.3">
      <c r="B12" s="20"/>
      <c r="C12" s="20"/>
      <c r="F12" s="18">
        <f>15/60</f>
        <v>0.25</v>
      </c>
      <c r="G12" s="31">
        <f>F12/1440</f>
        <v>1.7361111111111112E-4</v>
      </c>
      <c r="H12" s="10">
        <f t="shared" si="0"/>
        <v>2.5000000000000001E-3</v>
      </c>
      <c r="I12" s="11">
        <f t="shared" si="0"/>
        <v>7.9056941504209461E-3</v>
      </c>
      <c r="J12" s="11">
        <f t="shared" si="0"/>
        <v>2.5000000000000001E-2</v>
      </c>
      <c r="K12" s="11">
        <f t="shared" si="0"/>
        <v>7.9056941504209485E-2</v>
      </c>
      <c r="L12" s="11">
        <f t="shared" si="0"/>
        <v>0.25</v>
      </c>
      <c r="M12" s="19">
        <f t="shared" si="0"/>
        <v>0.3962232981152784</v>
      </c>
      <c r="N12" s="11">
        <f t="shared" si="0"/>
        <v>0.79056941504209488</v>
      </c>
      <c r="O12" s="11">
        <f t="shared" si="0"/>
        <v>2.5</v>
      </c>
      <c r="P12" s="11">
        <f t="shared" si="0"/>
        <v>7.9056941504209508</v>
      </c>
      <c r="Q12" s="11">
        <f t="shared" si="0"/>
        <v>12.529680840681809</v>
      </c>
      <c r="R12" s="11">
        <f t="shared" si="0"/>
        <v>25</v>
      </c>
      <c r="S12" s="11">
        <f t="shared" si="0"/>
        <v>79.056941504209561</v>
      </c>
      <c r="T12" s="11">
        <f t="shared" si="0"/>
        <v>250</v>
      </c>
      <c r="U12" s="12">
        <f t="shared" si="0"/>
        <v>31473.135294854212</v>
      </c>
    </row>
    <row r="13" spans="1:21" x14ac:dyDescent="0.3">
      <c r="B13" s="29" t="s">
        <v>12</v>
      </c>
      <c r="C13" s="23">
        <v>10</v>
      </c>
      <c r="F13" s="3">
        <f>20/60</f>
        <v>0.33333333333333331</v>
      </c>
      <c r="G13" s="31">
        <f>F13/1440</f>
        <v>2.3148148148148146E-4</v>
      </c>
      <c r="H13" s="10">
        <f t="shared" si="0"/>
        <v>3.3333333333333331E-3</v>
      </c>
      <c r="I13" s="11">
        <f t="shared" si="0"/>
        <v>1.0540925533894595E-2</v>
      </c>
      <c r="J13" s="11">
        <f t="shared" si="0"/>
        <v>3.3333333333333333E-2</v>
      </c>
      <c r="K13" s="11">
        <f t="shared" si="0"/>
        <v>0.10540925533894598</v>
      </c>
      <c r="L13" s="11">
        <f t="shared" si="0"/>
        <v>0.33333333333333331</v>
      </c>
      <c r="M13" s="11">
        <f t="shared" si="0"/>
        <v>0.52829773082037113</v>
      </c>
      <c r="N13" s="11">
        <f t="shared" si="0"/>
        <v>1.0540925533894598</v>
      </c>
      <c r="O13" s="11">
        <f t="shared" si="0"/>
        <v>3.333333333333333</v>
      </c>
      <c r="P13" s="11">
        <f t="shared" si="0"/>
        <v>10.540925533894601</v>
      </c>
      <c r="Q13" s="11">
        <f t="shared" si="0"/>
        <v>16.706241120909077</v>
      </c>
      <c r="R13" s="11">
        <f t="shared" si="0"/>
        <v>33.333333333333329</v>
      </c>
      <c r="S13" s="11">
        <f t="shared" si="0"/>
        <v>105.40925533894608</v>
      </c>
      <c r="T13" s="11">
        <f t="shared" si="0"/>
        <v>333.33333333333331</v>
      </c>
      <c r="U13" s="12">
        <f t="shared" si="0"/>
        <v>41964.180393138944</v>
      </c>
    </row>
    <row r="14" spans="1:21" x14ac:dyDescent="0.3">
      <c r="B14" s="29" t="s">
        <v>13</v>
      </c>
      <c r="C14" s="23">
        <v>105</v>
      </c>
      <c r="D14" s="23">
        <v>95</v>
      </c>
      <c r="F14" s="17">
        <f>25/60</f>
        <v>0.41666666666666669</v>
      </c>
      <c r="G14" s="31">
        <f t="shared" ref="G14:G77" si="1">F14/1440</f>
        <v>2.8935185185185189E-4</v>
      </c>
      <c r="H14" s="10">
        <f t="shared" si="0"/>
        <v>4.1666666666666666E-3</v>
      </c>
      <c r="I14" s="11">
        <f t="shared" si="0"/>
        <v>1.3176156917368244E-2</v>
      </c>
      <c r="J14" s="11">
        <f t="shared" si="0"/>
        <v>4.1666666666666671E-2</v>
      </c>
      <c r="K14" s="11">
        <f t="shared" si="0"/>
        <v>0.13176156917368248</v>
      </c>
      <c r="L14" s="11">
        <f t="shared" si="0"/>
        <v>0.41666666666666669</v>
      </c>
      <c r="M14" s="16">
        <f t="shared" si="0"/>
        <v>0.66037216352546402</v>
      </c>
      <c r="N14" s="11">
        <f t="shared" si="0"/>
        <v>1.3176156917368249</v>
      </c>
      <c r="O14" s="11">
        <f t="shared" si="0"/>
        <v>4.166666666666667</v>
      </c>
      <c r="P14" s="11">
        <f t="shared" si="0"/>
        <v>13.176156917368251</v>
      </c>
      <c r="Q14" s="11">
        <f t="shared" si="0"/>
        <v>20.882801401136351</v>
      </c>
      <c r="R14" s="11">
        <f t="shared" si="0"/>
        <v>41.666666666666671</v>
      </c>
      <c r="S14" s="11">
        <f t="shared" si="0"/>
        <v>131.7615691736826</v>
      </c>
      <c r="T14" s="11">
        <f t="shared" si="0"/>
        <v>416.66666666666669</v>
      </c>
      <c r="U14" s="12">
        <f t="shared" si="0"/>
        <v>52455.225491423691</v>
      </c>
    </row>
    <row r="15" spans="1:21" x14ac:dyDescent="0.3">
      <c r="B15" s="29" t="s">
        <v>14</v>
      </c>
      <c r="C15" s="21">
        <f>$C16*10^((C$14-70)/$C$13)</f>
        <v>263.52313834736503</v>
      </c>
      <c r="D15" s="21">
        <f>$D16*10^((D$14-70)/$C$13)</f>
        <v>263.52</v>
      </c>
      <c r="F15" s="3">
        <f>30/60</f>
        <v>0.5</v>
      </c>
      <c r="G15" s="31">
        <f t="shared" si="1"/>
        <v>3.4722222222222224E-4</v>
      </c>
      <c r="H15" s="10">
        <f t="shared" si="0"/>
        <v>5.0000000000000001E-3</v>
      </c>
      <c r="I15" s="11">
        <f t="shared" si="0"/>
        <v>1.5811388300841892E-2</v>
      </c>
      <c r="J15" s="11">
        <f t="shared" si="0"/>
        <v>0.05</v>
      </c>
      <c r="K15" s="11">
        <f t="shared" si="0"/>
        <v>0.15811388300841897</v>
      </c>
      <c r="L15" s="11">
        <f t="shared" si="0"/>
        <v>0.5</v>
      </c>
      <c r="M15" s="11">
        <f t="shared" si="0"/>
        <v>0.7924465962305568</v>
      </c>
      <c r="N15" s="11">
        <f t="shared" si="0"/>
        <v>1.5811388300841898</v>
      </c>
      <c r="O15" s="11">
        <f t="shared" si="0"/>
        <v>5</v>
      </c>
      <c r="P15" s="11">
        <f t="shared" si="0"/>
        <v>15.811388300841902</v>
      </c>
      <c r="Q15" s="11">
        <f t="shared" si="0"/>
        <v>25.059361681363619</v>
      </c>
      <c r="R15" s="11">
        <f t="shared" si="0"/>
        <v>50</v>
      </c>
      <c r="S15" s="11">
        <f t="shared" si="0"/>
        <v>158.11388300841912</v>
      </c>
      <c r="T15" s="11">
        <f t="shared" si="0"/>
        <v>500</v>
      </c>
      <c r="U15" s="12">
        <f t="shared" si="0"/>
        <v>62946.270589708423</v>
      </c>
    </row>
    <row r="16" spans="1:21" x14ac:dyDescent="0.3">
      <c r="B16" s="29" t="s">
        <v>15</v>
      </c>
      <c r="C16" s="28">
        <f>5/60</f>
        <v>8.3333333333333329E-2</v>
      </c>
      <c r="D16" s="28">
        <v>0.83332340900757051</v>
      </c>
      <c r="F16" s="3">
        <f>40/60</f>
        <v>0.66666666666666663</v>
      </c>
      <c r="G16" s="31">
        <f t="shared" si="1"/>
        <v>4.6296296296296293E-4</v>
      </c>
      <c r="H16" s="10">
        <f t="shared" si="0"/>
        <v>6.6666666666666662E-3</v>
      </c>
      <c r="I16" s="11">
        <f t="shared" si="0"/>
        <v>2.108185106778919E-2</v>
      </c>
      <c r="J16" s="11">
        <f t="shared" si="0"/>
        <v>6.6666666666666666E-2</v>
      </c>
      <c r="K16" s="11">
        <f t="shared" si="0"/>
        <v>0.21081851067789195</v>
      </c>
      <c r="L16" s="11">
        <f t="shared" si="0"/>
        <v>0.66666666666666663</v>
      </c>
      <c r="M16" s="11">
        <f t="shared" si="0"/>
        <v>1.0565954616407423</v>
      </c>
      <c r="N16" s="11">
        <f t="shared" si="0"/>
        <v>2.1081851067789197</v>
      </c>
      <c r="O16" s="11">
        <f t="shared" si="0"/>
        <v>6.6666666666666661</v>
      </c>
      <c r="P16" s="16">
        <f t="shared" si="0"/>
        <v>21.081851067789202</v>
      </c>
      <c r="Q16" s="16">
        <f t="shared" si="0"/>
        <v>33.412482241818154</v>
      </c>
      <c r="R16" s="11">
        <f t="shared" si="0"/>
        <v>66.666666666666657</v>
      </c>
      <c r="S16" s="11">
        <f t="shared" si="0"/>
        <v>210.81851067789216</v>
      </c>
      <c r="T16" s="11">
        <f t="shared" si="0"/>
        <v>666.66666666666663</v>
      </c>
      <c r="U16" s="12">
        <f t="shared" si="0"/>
        <v>83928.360786277888</v>
      </c>
    </row>
    <row r="17" spans="1:21" x14ac:dyDescent="0.3">
      <c r="B17" s="29" t="s">
        <v>16</v>
      </c>
      <c r="C17" s="36">
        <f>C16/1440</f>
        <v>5.7870370370370366E-5</v>
      </c>
      <c r="D17" s="36">
        <f>D16/1440</f>
        <v>5.7869681181081287E-4</v>
      </c>
      <c r="F17" s="3">
        <f>50/60</f>
        <v>0.83333333333333337</v>
      </c>
      <c r="G17" s="31">
        <f t="shared" si="1"/>
        <v>5.7870370370370378E-4</v>
      </c>
      <c r="H17" s="10">
        <f t="shared" si="0"/>
        <v>8.3333333333333332E-3</v>
      </c>
      <c r="I17" s="11">
        <f t="shared" si="0"/>
        <v>2.6352313834736487E-2</v>
      </c>
      <c r="J17" s="11">
        <f t="shared" si="0"/>
        <v>8.3333333333333343E-2</v>
      </c>
      <c r="K17" s="11">
        <f t="shared" si="0"/>
        <v>0.26352313834736496</v>
      </c>
      <c r="L17" s="11">
        <f t="shared" si="0"/>
        <v>0.83333333333333337</v>
      </c>
      <c r="M17" s="11">
        <f t="shared" si="0"/>
        <v>1.320744327050928</v>
      </c>
      <c r="N17" s="11">
        <f t="shared" si="0"/>
        <v>2.6352313834736498</v>
      </c>
      <c r="O17" s="11">
        <f t="shared" si="0"/>
        <v>8.3333333333333339</v>
      </c>
      <c r="P17" s="11">
        <f t="shared" si="0"/>
        <v>26.352313834736503</v>
      </c>
      <c r="Q17" s="11">
        <f t="shared" si="0"/>
        <v>41.765602802272703</v>
      </c>
      <c r="R17" s="11">
        <f t="shared" si="0"/>
        <v>83.333333333333343</v>
      </c>
      <c r="S17" s="11">
        <f t="shared" si="0"/>
        <v>263.5231383473652</v>
      </c>
      <c r="T17" s="11">
        <f t="shared" si="0"/>
        <v>833.33333333333337</v>
      </c>
      <c r="U17" s="12">
        <f t="shared" si="0"/>
        <v>104910.45098284738</v>
      </c>
    </row>
    <row r="18" spans="1:21" x14ac:dyDescent="0.3">
      <c r="F18" s="4">
        <v>1</v>
      </c>
      <c r="G18" s="31">
        <f t="shared" si="1"/>
        <v>6.9444444444444447E-4</v>
      </c>
      <c r="H18" s="10">
        <f t="shared" si="0"/>
        <v>0.01</v>
      </c>
      <c r="I18" s="11">
        <f t="shared" si="0"/>
        <v>3.1622776601683784E-2</v>
      </c>
      <c r="J18" s="11">
        <f t="shared" si="0"/>
        <v>0.1</v>
      </c>
      <c r="K18" s="11">
        <f t="shared" si="0"/>
        <v>0.31622776601683794</v>
      </c>
      <c r="L18" s="11">
        <f t="shared" si="0"/>
        <v>1</v>
      </c>
      <c r="M18" s="11">
        <f t="shared" si="0"/>
        <v>1.5848931924611136</v>
      </c>
      <c r="N18" s="11">
        <f t="shared" si="0"/>
        <v>3.1622776601683795</v>
      </c>
      <c r="O18" s="11">
        <f t="shared" si="0"/>
        <v>10</v>
      </c>
      <c r="P18" s="11">
        <f t="shared" si="0"/>
        <v>31.622776601683803</v>
      </c>
      <c r="Q18" s="11">
        <f t="shared" si="0"/>
        <v>50.118723362727238</v>
      </c>
      <c r="R18" s="11">
        <f t="shared" si="0"/>
        <v>100</v>
      </c>
      <c r="S18" s="11">
        <f t="shared" si="0"/>
        <v>316.22776601683825</v>
      </c>
      <c r="T18" s="11">
        <f t="shared" si="0"/>
        <v>1000</v>
      </c>
      <c r="U18" s="12">
        <f t="shared" si="0"/>
        <v>125892.54117941685</v>
      </c>
    </row>
    <row r="19" spans="1:21" x14ac:dyDescent="0.3">
      <c r="A19" s="27" t="s">
        <v>17</v>
      </c>
      <c r="B19" s="24" t="s">
        <v>18</v>
      </c>
      <c r="F19" s="4">
        <v>1.5</v>
      </c>
      <c r="G19" s="31">
        <f t="shared" si="1"/>
        <v>1.0416666666666667E-3</v>
      </c>
      <c r="H19" s="10">
        <f t="shared" si="0"/>
        <v>1.4999999999999999E-2</v>
      </c>
      <c r="I19" s="11">
        <f t="shared" si="0"/>
        <v>4.743416490252568E-2</v>
      </c>
      <c r="J19" s="11">
        <f t="shared" si="0"/>
        <v>0.15000000000000002</v>
      </c>
      <c r="K19" s="11">
        <f t="shared" si="0"/>
        <v>0.47434164902525688</v>
      </c>
      <c r="L19" s="11">
        <f t="shared" si="0"/>
        <v>1.5</v>
      </c>
      <c r="M19" s="11">
        <f t="shared" si="0"/>
        <v>2.3773397886916703</v>
      </c>
      <c r="N19" s="11">
        <f t="shared" si="0"/>
        <v>4.7434164902525691</v>
      </c>
      <c r="O19" s="11">
        <f t="shared" si="0"/>
        <v>15</v>
      </c>
      <c r="P19" s="11">
        <f t="shared" si="0"/>
        <v>47.434164902525708</v>
      </c>
      <c r="Q19" s="11">
        <f t="shared" si="0"/>
        <v>75.178085044090864</v>
      </c>
      <c r="R19" s="11">
        <f t="shared" si="0"/>
        <v>150</v>
      </c>
      <c r="S19" s="11">
        <f t="shared" si="0"/>
        <v>474.34164902525737</v>
      </c>
      <c r="T19" s="11">
        <f t="shared" si="0"/>
        <v>1500</v>
      </c>
      <c r="U19" s="12">
        <f t="shared" si="0"/>
        <v>188838.81176912528</v>
      </c>
    </row>
    <row r="20" spans="1:21" x14ac:dyDescent="0.3">
      <c r="B20" s="24" t="s">
        <v>19</v>
      </c>
      <c r="F20" s="4">
        <v>2</v>
      </c>
      <c r="G20" s="31">
        <f t="shared" si="1"/>
        <v>1.3888888888888889E-3</v>
      </c>
      <c r="H20" s="10">
        <f t="shared" si="0"/>
        <v>0.02</v>
      </c>
      <c r="I20" s="11">
        <f t="shared" si="0"/>
        <v>6.3245553203367569E-2</v>
      </c>
      <c r="J20" s="11">
        <f t="shared" si="0"/>
        <v>0.2</v>
      </c>
      <c r="K20" s="11">
        <f t="shared" si="0"/>
        <v>0.63245553203367588</v>
      </c>
      <c r="L20" s="11">
        <f t="shared" si="0"/>
        <v>2</v>
      </c>
      <c r="M20" s="11">
        <f t="shared" si="0"/>
        <v>3.1697863849222272</v>
      </c>
      <c r="N20" s="11">
        <f t="shared" si="0"/>
        <v>6.324555320336759</v>
      </c>
      <c r="O20" s="11">
        <f t="shared" si="0"/>
        <v>20</v>
      </c>
      <c r="P20" s="11">
        <f t="shared" si="0"/>
        <v>63.245553203367606</v>
      </c>
      <c r="Q20" s="11">
        <f t="shared" si="0"/>
        <v>100.23744672545448</v>
      </c>
      <c r="R20" s="11">
        <f t="shared" si="0"/>
        <v>200</v>
      </c>
      <c r="S20" s="11">
        <f t="shared" si="0"/>
        <v>632.45553203367649</v>
      </c>
      <c r="T20" s="11">
        <f t="shared" si="0"/>
        <v>2000</v>
      </c>
      <c r="U20" s="12">
        <f t="shared" si="0"/>
        <v>251785.08235883369</v>
      </c>
    </row>
    <row r="21" spans="1:21" x14ac:dyDescent="0.3">
      <c r="F21" s="4">
        <v>2.5</v>
      </c>
      <c r="G21" s="31">
        <f t="shared" si="1"/>
        <v>1.736111111111111E-3</v>
      </c>
      <c r="H21" s="10">
        <f t="shared" si="0"/>
        <v>2.5000000000000001E-2</v>
      </c>
      <c r="I21" s="11">
        <f t="shared" si="0"/>
        <v>7.9056941504209458E-2</v>
      </c>
      <c r="J21" s="11">
        <f t="shared" si="0"/>
        <v>0.25</v>
      </c>
      <c r="K21" s="11">
        <f t="shared" si="0"/>
        <v>0.79056941504209488</v>
      </c>
      <c r="L21" s="11">
        <f t="shared" si="0"/>
        <v>2.5</v>
      </c>
      <c r="M21" s="11">
        <f t="shared" si="0"/>
        <v>3.9622329811527841</v>
      </c>
      <c r="N21" s="11">
        <f t="shared" si="0"/>
        <v>7.905694150420949</v>
      </c>
      <c r="O21" s="11">
        <f t="shared" si="0"/>
        <v>25</v>
      </c>
      <c r="P21" s="11">
        <f t="shared" si="0"/>
        <v>79.056941504209505</v>
      </c>
      <c r="Q21" s="11">
        <f t="shared" si="0"/>
        <v>125.29680840681809</v>
      </c>
      <c r="R21" s="11">
        <f t="shared" si="0"/>
        <v>250</v>
      </c>
      <c r="S21" s="11">
        <f t="shared" si="0"/>
        <v>790.56941504209567</v>
      </c>
      <c r="T21" s="11">
        <f t="shared" si="0"/>
        <v>2500</v>
      </c>
      <c r="U21" s="12">
        <f t="shared" si="0"/>
        <v>314731.3529485421</v>
      </c>
    </row>
    <row r="22" spans="1:21" x14ac:dyDescent="0.3">
      <c r="A22" s="26" t="s">
        <v>20</v>
      </c>
      <c r="B22" s="25" t="s">
        <v>21</v>
      </c>
      <c r="F22" s="4">
        <v>3</v>
      </c>
      <c r="G22" s="31">
        <f t="shared" si="1"/>
        <v>2.0833333333333333E-3</v>
      </c>
      <c r="H22" s="10">
        <f t="shared" si="0"/>
        <v>0.03</v>
      </c>
      <c r="I22" s="11">
        <f t="shared" si="0"/>
        <v>9.486832980505136E-2</v>
      </c>
      <c r="J22" s="11">
        <f t="shared" si="0"/>
        <v>0.30000000000000004</v>
      </c>
      <c r="K22" s="11">
        <f t="shared" si="0"/>
        <v>0.94868329805051377</v>
      </c>
      <c r="L22" s="11">
        <f t="shared" si="0"/>
        <v>3</v>
      </c>
      <c r="M22" s="11">
        <f t="shared" si="0"/>
        <v>4.7546795773833406</v>
      </c>
      <c r="N22" s="11">
        <f t="shared" si="0"/>
        <v>9.4868329805051381</v>
      </c>
      <c r="O22" s="11">
        <f t="shared" si="0"/>
        <v>30</v>
      </c>
      <c r="P22" s="11">
        <f t="shared" si="0"/>
        <v>94.868329805051417</v>
      </c>
      <c r="Q22" s="11">
        <f t="shared" si="0"/>
        <v>150.35617008818173</v>
      </c>
      <c r="R22" s="11">
        <f t="shared" si="0"/>
        <v>300</v>
      </c>
      <c r="S22" s="11">
        <f t="shared" si="0"/>
        <v>948.68329805051474</v>
      </c>
      <c r="T22" s="11">
        <f t="shared" si="0"/>
        <v>3000</v>
      </c>
      <c r="U22" s="12">
        <f t="shared" si="0"/>
        <v>377677.62353825057</v>
      </c>
    </row>
    <row r="23" spans="1:21" x14ac:dyDescent="0.3">
      <c r="B23" s="25" t="s">
        <v>22</v>
      </c>
      <c r="F23" s="4">
        <v>3.5</v>
      </c>
      <c r="G23" s="31">
        <f t="shared" si="1"/>
        <v>2.4305555555555556E-3</v>
      </c>
      <c r="H23" s="10">
        <f t="shared" ref="H23:U32" si="2">$F23*10^((H$9-70)/$H$6)</f>
        <v>3.5000000000000003E-2</v>
      </c>
      <c r="I23" s="11">
        <f t="shared" si="2"/>
        <v>0.11067971810589325</v>
      </c>
      <c r="J23" s="11">
        <f t="shared" si="2"/>
        <v>0.35000000000000003</v>
      </c>
      <c r="K23" s="11">
        <f t="shared" si="2"/>
        <v>1.1067971810589328</v>
      </c>
      <c r="L23" s="11">
        <f t="shared" si="2"/>
        <v>3.5</v>
      </c>
      <c r="M23" s="11">
        <f t="shared" si="2"/>
        <v>5.5471261736138979</v>
      </c>
      <c r="N23" s="11">
        <f t="shared" si="2"/>
        <v>11.067971810589329</v>
      </c>
      <c r="O23" s="11">
        <f t="shared" si="2"/>
        <v>35</v>
      </c>
      <c r="P23" s="11">
        <f t="shared" si="2"/>
        <v>110.67971810589331</v>
      </c>
      <c r="Q23" s="11">
        <f t="shared" si="2"/>
        <v>175.41553176954534</v>
      </c>
      <c r="R23" s="11">
        <f t="shared" si="2"/>
        <v>350</v>
      </c>
      <c r="S23" s="11">
        <f t="shared" si="2"/>
        <v>1106.7971810589338</v>
      </c>
      <c r="T23" s="11">
        <f t="shared" si="2"/>
        <v>3500</v>
      </c>
      <c r="U23" s="12">
        <f t="shared" si="2"/>
        <v>440623.89412795898</v>
      </c>
    </row>
    <row r="24" spans="1:21" x14ac:dyDescent="0.3">
      <c r="B24" s="25" t="s">
        <v>23</v>
      </c>
      <c r="F24" s="4">
        <v>4</v>
      </c>
      <c r="G24" s="31">
        <f t="shared" si="1"/>
        <v>2.7777777777777779E-3</v>
      </c>
      <c r="H24" s="10">
        <f t="shared" si="2"/>
        <v>0.04</v>
      </c>
      <c r="I24" s="11">
        <f t="shared" si="2"/>
        <v>0.12649110640673514</v>
      </c>
      <c r="J24" s="11">
        <f t="shared" si="2"/>
        <v>0.4</v>
      </c>
      <c r="K24" s="11">
        <f t="shared" si="2"/>
        <v>1.2649110640673518</v>
      </c>
      <c r="L24" s="11">
        <f t="shared" si="2"/>
        <v>4</v>
      </c>
      <c r="M24" s="11">
        <f t="shared" si="2"/>
        <v>6.3395727698444544</v>
      </c>
      <c r="N24" s="11">
        <f t="shared" si="2"/>
        <v>12.649110640673518</v>
      </c>
      <c r="O24" s="11">
        <f t="shared" si="2"/>
        <v>40</v>
      </c>
      <c r="P24" s="11">
        <f t="shared" si="2"/>
        <v>126.49110640673521</v>
      </c>
      <c r="Q24" s="11">
        <f t="shared" si="2"/>
        <v>200.47489345090895</v>
      </c>
      <c r="R24" s="11">
        <f t="shared" si="2"/>
        <v>400</v>
      </c>
      <c r="S24" s="11">
        <f t="shared" si="2"/>
        <v>1264.911064067353</v>
      </c>
      <c r="T24" s="11">
        <f t="shared" si="2"/>
        <v>4000</v>
      </c>
      <c r="U24" s="12">
        <f t="shared" si="2"/>
        <v>503570.16471766739</v>
      </c>
    </row>
    <row r="25" spans="1:21" x14ac:dyDescent="0.3">
      <c r="B25" s="25" t="s">
        <v>24</v>
      </c>
      <c r="F25" s="4">
        <v>4.5</v>
      </c>
      <c r="G25" s="31">
        <f t="shared" si="1"/>
        <v>3.1250000000000002E-3</v>
      </c>
      <c r="H25" s="10">
        <f t="shared" si="2"/>
        <v>4.4999999999999998E-2</v>
      </c>
      <c r="I25" s="11">
        <f t="shared" si="2"/>
        <v>0.14230249470757703</v>
      </c>
      <c r="J25" s="11">
        <f t="shared" si="2"/>
        <v>0.45</v>
      </c>
      <c r="K25" s="11">
        <f t="shared" si="2"/>
        <v>1.4230249470757708</v>
      </c>
      <c r="L25" s="11">
        <f t="shared" si="2"/>
        <v>4.5</v>
      </c>
      <c r="M25" s="11">
        <f t="shared" si="2"/>
        <v>7.1320193660750109</v>
      </c>
      <c r="N25" s="11">
        <f t="shared" si="2"/>
        <v>14.230249470757707</v>
      </c>
      <c r="O25" s="11">
        <f t="shared" si="2"/>
        <v>45</v>
      </c>
      <c r="P25" s="11">
        <f t="shared" si="2"/>
        <v>142.30249470757713</v>
      </c>
      <c r="Q25" s="11">
        <f t="shared" si="2"/>
        <v>225.53425513227256</v>
      </c>
      <c r="R25" s="11">
        <f t="shared" si="2"/>
        <v>450</v>
      </c>
      <c r="S25" s="11">
        <f t="shared" si="2"/>
        <v>1423.0249470757722</v>
      </c>
      <c r="T25" s="11">
        <f t="shared" si="2"/>
        <v>4500</v>
      </c>
      <c r="U25" s="12">
        <f t="shared" si="2"/>
        <v>566516.43530737585</v>
      </c>
    </row>
    <row r="26" spans="1:21" x14ac:dyDescent="0.3">
      <c r="F26" s="4">
        <v>5</v>
      </c>
      <c r="G26" s="31">
        <f t="shared" si="1"/>
        <v>3.472222222222222E-3</v>
      </c>
      <c r="H26" s="10">
        <f t="shared" si="2"/>
        <v>0.05</v>
      </c>
      <c r="I26" s="11">
        <f t="shared" si="2"/>
        <v>0.15811388300841892</v>
      </c>
      <c r="J26" s="11">
        <f t="shared" si="2"/>
        <v>0.5</v>
      </c>
      <c r="K26" s="11">
        <f t="shared" si="2"/>
        <v>1.5811388300841898</v>
      </c>
      <c r="L26" s="11">
        <f t="shared" si="2"/>
        <v>5</v>
      </c>
      <c r="M26" s="11">
        <f t="shared" si="2"/>
        <v>7.9244659623055682</v>
      </c>
      <c r="N26" s="11">
        <f t="shared" si="2"/>
        <v>15.811388300841898</v>
      </c>
      <c r="O26" s="11">
        <f t="shared" si="2"/>
        <v>50</v>
      </c>
      <c r="P26" s="11">
        <f t="shared" si="2"/>
        <v>158.11388300841901</v>
      </c>
      <c r="Q26" s="11">
        <f t="shared" si="2"/>
        <v>250.59361681363617</v>
      </c>
      <c r="R26" s="11">
        <f t="shared" si="2"/>
        <v>500</v>
      </c>
      <c r="S26" s="11">
        <f t="shared" si="2"/>
        <v>1581.1388300841913</v>
      </c>
      <c r="T26" s="11">
        <f t="shared" si="2"/>
        <v>5000</v>
      </c>
      <c r="U26" s="12">
        <f t="shared" si="2"/>
        <v>629462.7058970842</v>
      </c>
    </row>
    <row r="27" spans="1:21" x14ac:dyDescent="0.3">
      <c r="A27" s="26" t="s">
        <v>25</v>
      </c>
      <c r="F27" s="4">
        <v>5.5</v>
      </c>
      <c r="G27" s="31">
        <f t="shared" si="1"/>
        <v>3.8194444444444443E-3</v>
      </c>
      <c r="H27" s="10">
        <f t="shared" si="2"/>
        <v>5.5E-2</v>
      </c>
      <c r="I27" s="11">
        <f t="shared" si="2"/>
        <v>0.1739252713092608</v>
      </c>
      <c r="J27" s="11">
        <f t="shared" si="2"/>
        <v>0.55000000000000004</v>
      </c>
      <c r="K27" s="11">
        <f t="shared" si="2"/>
        <v>1.7392527130926088</v>
      </c>
      <c r="L27" s="11">
        <f t="shared" si="2"/>
        <v>5.5</v>
      </c>
      <c r="M27" s="11">
        <f t="shared" si="2"/>
        <v>8.7169125585361247</v>
      </c>
      <c r="N27" s="11">
        <f t="shared" si="2"/>
        <v>17.392527130926087</v>
      </c>
      <c r="O27" s="11">
        <f t="shared" si="2"/>
        <v>55</v>
      </c>
      <c r="P27" s="11">
        <f t="shared" si="2"/>
        <v>173.92527130926092</v>
      </c>
      <c r="Q27" s="11">
        <f t="shared" si="2"/>
        <v>275.65297849499979</v>
      </c>
      <c r="R27" s="11">
        <f t="shared" si="2"/>
        <v>550</v>
      </c>
      <c r="S27" s="11">
        <f t="shared" si="2"/>
        <v>1739.2527130926103</v>
      </c>
      <c r="T27" s="11">
        <f t="shared" si="2"/>
        <v>5500</v>
      </c>
      <c r="U27" s="12">
        <f t="shared" si="2"/>
        <v>692408.97648679267</v>
      </c>
    </row>
    <row r="28" spans="1:21" x14ac:dyDescent="0.3">
      <c r="F28" s="4">
        <v>6</v>
      </c>
      <c r="G28" s="31">
        <f t="shared" si="1"/>
        <v>4.1666666666666666E-3</v>
      </c>
      <c r="H28" s="10">
        <f t="shared" si="2"/>
        <v>0.06</v>
      </c>
      <c r="I28" s="11">
        <f t="shared" si="2"/>
        <v>0.18973665961010272</v>
      </c>
      <c r="J28" s="11">
        <f t="shared" si="2"/>
        <v>0.60000000000000009</v>
      </c>
      <c r="K28" s="11">
        <f t="shared" si="2"/>
        <v>1.8973665961010275</v>
      </c>
      <c r="L28" s="11">
        <f t="shared" si="2"/>
        <v>6</v>
      </c>
      <c r="M28" s="11">
        <f t="shared" si="2"/>
        <v>9.5093591547666811</v>
      </c>
      <c r="N28" s="11">
        <f t="shared" si="2"/>
        <v>18.973665961010276</v>
      </c>
      <c r="O28" s="11">
        <f t="shared" si="2"/>
        <v>60</v>
      </c>
      <c r="P28" s="11">
        <f t="shared" si="2"/>
        <v>189.73665961010283</v>
      </c>
      <c r="Q28" s="11">
        <f t="shared" si="2"/>
        <v>300.71234017636345</v>
      </c>
      <c r="R28" s="11">
        <f t="shared" si="2"/>
        <v>600</v>
      </c>
      <c r="S28" s="11">
        <f t="shared" si="2"/>
        <v>1897.3665961010295</v>
      </c>
      <c r="T28" s="11">
        <f t="shared" si="2"/>
        <v>6000</v>
      </c>
      <c r="U28" s="12">
        <f t="shared" si="2"/>
        <v>755355.24707650114</v>
      </c>
    </row>
    <row r="29" spans="1:21" x14ac:dyDescent="0.3">
      <c r="B29" s="37" t="s">
        <v>26</v>
      </c>
      <c r="F29" s="4">
        <v>6.5</v>
      </c>
      <c r="G29" s="31">
        <f t="shared" si="1"/>
        <v>4.5138888888888885E-3</v>
      </c>
      <c r="H29" s="10">
        <f t="shared" si="2"/>
        <v>6.5000000000000002E-2</v>
      </c>
      <c r="I29" s="11">
        <f t="shared" si="2"/>
        <v>0.20554804791094461</v>
      </c>
      <c r="J29" s="11">
        <f t="shared" si="2"/>
        <v>0.65</v>
      </c>
      <c r="K29" s="11">
        <f t="shared" si="2"/>
        <v>2.0554804791094465</v>
      </c>
      <c r="L29" s="11">
        <f t="shared" si="2"/>
        <v>6.5</v>
      </c>
      <c r="M29" s="11">
        <f t="shared" si="2"/>
        <v>10.301805750997238</v>
      </c>
      <c r="N29" s="11">
        <f t="shared" si="2"/>
        <v>20.554804791094465</v>
      </c>
      <c r="O29" s="11">
        <f t="shared" si="2"/>
        <v>65</v>
      </c>
      <c r="P29" s="11">
        <f t="shared" si="2"/>
        <v>205.54804791094472</v>
      </c>
      <c r="Q29" s="11">
        <f t="shared" si="2"/>
        <v>325.77170185772707</v>
      </c>
      <c r="R29" s="11">
        <f t="shared" si="2"/>
        <v>650</v>
      </c>
      <c r="S29" s="11">
        <f t="shared" si="2"/>
        <v>2055.4804791094484</v>
      </c>
      <c r="T29" s="11">
        <f t="shared" si="2"/>
        <v>6500</v>
      </c>
      <c r="U29" s="12">
        <f t="shared" si="2"/>
        <v>818301.51766620949</v>
      </c>
    </row>
    <row r="30" spans="1:21" x14ac:dyDescent="0.3">
      <c r="F30" s="4">
        <v>7</v>
      </c>
      <c r="G30" s="31">
        <f t="shared" si="1"/>
        <v>4.8611111111111112E-3</v>
      </c>
      <c r="H30" s="10">
        <f t="shared" si="2"/>
        <v>7.0000000000000007E-2</v>
      </c>
      <c r="I30" s="11">
        <f t="shared" si="2"/>
        <v>0.2213594362117865</v>
      </c>
      <c r="J30" s="11">
        <f t="shared" si="2"/>
        <v>0.70000000000000007</v>
      </c>
      <c r="K30" s="11">
        <f t="shared" si="2"/>
        <v>2.2135943621178655</v>
      </c>
      <c r="L30" s="11">
        <f t="shared" si="2"/>
        <v>7</v>
      </c>
      <c r="M30" s="11">
        <f t="shared" si="2"/>
        <v>11.094252347227796</v>
      </c>
      <c r="N30" s="11">
        <f t="shared" si="2"/>
        <v>22.135943621178658</v>
      </c>
      <c r="O30" s="11">
        <f t="shared" si="2"/>
        <v>70</v>
      </c>
      <c r="P30" s="11">
        <f t="shared" si="2"/>
        <v>221.35943621178663</v>
      </c>
      <c r="Q30" s="11">
        <f t="shared" si="2"/>
        <v>350.83106353909068</v>
      </c>
      <c r="R30" s="11">
        <f t="shared" si="2"/>
        <v>700</v>
      </c>
      <c r="S30" s="11">
        <f t="shared" si="2"/>
        <v>2213.5943621178676</v>
      </c>
      <c r="T30" s="11">
        <f t="shared" si="2"/>
        <v>7000</v>
      </c>
      <c r="U30" s="12">
        <f t="shared" si="2"/>
        <v>881247.78825591796</v>
      </c>
    </row>
    <row r="31" spans="1:21" ht="119.4" x14ac:dyDescent="0.3">
      <c r="A31" s="38" t="s">
        <v>27</v>
      </c>
      <c r="B31" s="22"/>
      <c r="C31" s="22"/>
      <c r="D31" s="22"/>
      <c r="E31" s="22"/>
      <c r="F31" s="4">
        <v>7.5</v>
      </c>
      <c r="G31" s="31">
        <f t="shared" si="1"/>
        <v>5.208333333333333E-3</v>
      </c>
      <c r="H31" s="10">
        <f t="shared" si="2"/>
        <v>7.4999999999999997E-2</v>
      </c>
      <c r="I31" s="11">
        <f t="shared" si="2"/>
        <v>0.23717082451262839</v>
      </c>
      <c r="J31" s="11">
        <f t="shared" si="2"/>
        <v>0.75</v>
      </c>
      <c r="K31" s="11">
        <f t="shared" si="2"/>
        <v>2.3717082451262845</v>
      </c>
      <c r="L31" s="11">
        <f t="shared" si="2"/>
        <v>7.5</v>
      </c>
      <c r="M31" s="11">
        <f t="shared" si="2"/>
        <v>11.886698943458352</v>
      </c>
      <c r="N31" s="11">
        <f t="shared" si="2"/>
        <v>23.717082451262847</v>
      </c>
      <c r="O31" s="11">
        <f t="shared" si="2"/>
        <v>75</v>
      </c>
      <c r="P31" s="11">
        <f t="shared" si="2"/>
        <v>237.17082451262851</v>
      </c>
      <c r="Q31" s="11">
        <f t="shared" si="2"/>
        <v>375.89042522045429</v>
      </c>
      <c r="R31" s="11">
        <f t="shared" si="2"/>
        <v>750</v>
      </c>
      <c r="S31" s="11">
        <f t="shared" si="2"/>
        <v>2371.7082451262868</v>
      </c>
      <c r="T31" s="11">
        <f t="shared" si="2"/>
        <v>7500</v>
      </c>
      <c r="U31" s="12">
        <f t="shared" si="2"/>
        <v>944194.05884562631</v>
      </c>
    </row>
    <row r="32" spans="1:21" x14ac:dyDescent="0.3">
      <c r="F32" s="4">
        <v>8</v>
      </c>
      <c r="G32" s="31">
        <f t="shared" si="1"/>
        <v>5.5555555555555558E-3</v>
      </c>
      <c r="H32" s="10">
        <f t="shared" si="2"/>
        <v>0.08</v>
      </c>
      <c r="I32" s="11">
        <f t="shared" si="2"/>
        <v>0.25298221281347028</v>
      </c>
      <c r="J32" s="11">
        <f t="shared" si="2"/>
        <v>0.8</v>
      </c>
      <c r="K32" s="11">
        <f t="shared" si="2"/>
        <v>2.5298221281347035</v>
      </c>
      <c r="L32" s="11">
        <f t="shared" si="2"/>
        <v>8</v>
      </c>
      <c r="M32" s="11">
        <f t="shared" si="2"/>
        <v>12.679145539688909</v>
      </c>
      <c r="N32" s="11">
        <f t="shared" si="2"/>
        <v>25.298221281347036</v>
      </c>
      <c r="O32" s="11">
        <f t="shared" si="2"/>
        <v>80</v>
      </c>
      <c r="P32" s="11">
        <f t="shared" si="2"/>
        <v>252.98221281347043</v>
      </c>
      <c r="Q32" s="11">
        <f t="shared" si="2"/>
        <v>400.9497869018179</v>
      </c>
      <c r="R32" s="11">
        <f t="shared" si="2"/>
        <v>800</v>
      </c>
      <c r="S32" s="11">
        <f t="shared" si="2"/>
        <v>2529.822128134706</v>
      </c>
      <c r="T32" s="11">
        <f t="shared" si="2"/>
        <v>8000</v>
      </c>
      <c r="U32" s="12">
        <f t="shared" si="2"/>
        <v>1007140.3294353348</v>
      </c>
    </row>
    <row r="33" spans="6:21" x14ac:dyDescent="0.3">
      <c r="F33" s="4">
        <v>8.5</v>
      </c>
      <c r="G33" s="31">
        <f t="shared" si="1"/>
        <v>5.9027777777777776E-3</v>
      </c>
      <c r="H33" s="10">
        <f t="shared" ref="H33:U42" si="3">$F33*10^((H$9-70)/$H$6)</f>
        <v>8.5000000000000006E-2</v>
      </c>
      <c r="I33" s="11">
        <f t="shared" si="3"/>
        <v>0.26879360111431216</v>
      </c>
      <c r="J33" s="11">
        <f t="shared" si="3"/>
        <v>0.85000000000000009</v>
      </c>
      <c r="K33" s="11">
        <f t="shared" si="3"/>
        <v>2.6879360111431225</v>
      </c>
      <c r="L33" s="11">
        <f t="shared" si="3"/>
        <v>8.5</v>
      </c>
      <c r="M33" s="11">
        <f t="shared" si="3"/>
        <v>13.471592135919465</v>
      </c>
      <c r="N33" s="11">
        <f t="shared" si="3"/>
        <v>26.879360111431225</v>
      </c>
      <c r="O33" s="11">
        <f t="shared" si="3"/>
        <v>85</v>
      </c>
      <c r="P33" s="11">
        <f t="shared" si="3"/>
        <v>268.79360111431231</v>
      </c>
      <c r="Q33" s="11">
        <f t="shared" si="3"/>
        <v>426.00914858318151</v>
      </c>
      <c r="R33" s="11">
        <f t="shared" si="3"/>
        <v>850</v>
      </c>
      <c r="S33" s="11">
        <f t="shared" si="3"/>
        <v>2687.9360111431251</v>
      </c>
      <c r="T33" s="11">
        <f t="shared" si="3"/>
        <v>8500</v>
      </c>
      <c r="U33" s="12">
        <f t="shared" si="3"/>
        <v>1070086.6000250431</v>
      </c>
    </row>
    <row r="34" spans="6:21" x14ac:dyDescent="0.3">
      <c r="F34" s="4">
        <v>9</v>
      </c>
      <c r="G34" s="31">
        <f t="shared" si="1"/>
        <v>6.2500000000000003E-3</v>
      </c>
      <c r="H34" s="10">
        <f t="shared" si="3"/>
        <v>0.09</v>
      </c>
      <c r="I34" s="11">
        <f t="shared" si="3"/>
        <v>0.28460498941515405</v>
      </c>
      <c r="J34" s="11">
        <f t="shared" si="3"/>
        <v>0.9</v>
      </c>
      <c r="K34" s="11">
        <f t="shared" si="3"/>
        <v>2.8460498941515415</v>
      </c>
      <c r="L34" s="11">
        <f t="shared" si="3"/>
        <v>9</v>
      </c>
      <c r="M34" s="11">
        <f t="shared" si="3"/>
        <v>14.264038732150022</v>
      </c>
      <c r="N34" s="11">
        <f t="shared" si="3"/>
        <v>28.460498941515414</v>
      </c>
      <c r="O34" s="11">
        <f t="shared" si="3"/>
        <v>90</v>
      </c>
      <c r="P34" s="11">
        <f t="shared" si="3"/>
        <v>284.60498941515425</v>
      </c>
      <c r="Q34" s="11">
        <f t="shared" si="3"/>
        <v>451.06851026454513</v>
      </c>
      <c r="R34" s="11">
        <f t="shared" si="3"/>
        <v>900</v>
      </c>
      <c r="S34" s="11">
        <f t="shared" si="3"/>
        <v>2846.0498941515443</v>
      </c>
      <c r="T34" s="11">
        <f t="shared" si="3"/>
        <v>9000</v>
      </c>
      <c r="U34" s="12">
        <f t="shared" si="3"/>
        <v>1133032.8706147517</v>
      </c>
    </row>
    <row r="35" spans="6:21" x14ac:dyDescent="0.3">
      <c r="F35" s="4">
        <v>9.5</v>
      </c>
      <c r="G35" s="31">
        <f t="shared" si="1"/>
        <v>6.5972222222222222E-3</v>
      </c>
      <c r="H35" s="10">
        <f t="shared" si="3"/>
        <v>9.5000000000000001E-2</v>
      </c>
      <c r="I35" s="11">
        <f t="shared" si="3"/>
        <v>0.30041637771599594</v>
      </c>
      <c r="J35" s="11">
        <f t="shared" si="3"/>
        <v>0.95000000000000007</v>
      </c>
      <c r="K35" s="11">
        <f t="shared" si="3"/>
        <v>3.0041637771599605</v>
      </c>
      <c r="L35" s="11">
        <f t="shared" si="3"/>
        <v>9.5</v>
      </c>
      <c r="M35" s="11">
        <f t="shared" si="3"/>
        <v>15.05648532838058</v>
      </c>
      <c r="N35" s="11">
        <f t="shared" si="3"/>
        <v>30.041637771599607</v>
      </c>
      <c r="O35" s="11">
        <f t="shared" si="3"/>
        <v>95</v>
      </c>
      <c r="P35" s="11">
        <f t="shared" si="3"/>
        <v>300.41637771599613</v>
      </c>
      <c r="Q35" s="11">
        <f t="shared" si="3"/>
        <v>476.12787194590874</v>
      </c>
      <c r="R35" s="11">
        <f t="shared" si="3"/>
        <v>950</v>
      </c>
      <c r="S35" s="11">
        <f t="shared" si="3"/>
        <v>3004.1637771599635</v>
      </c>
      <c r="T35" s="11">
        <f t="shared" si="3"/>
        <v>9500</v>
      </c>
      <c r="U35" s="12">
        <f t="shared" si="3"/>
        <v>1195979.1412044601</v>
      </c>
    </row>
    <row r="36" spans="6:21" x14ac:dyDescent="0.3">
      <c r="F36" s="4">
        <v>10</v>
      </c>
      <c r="G36" s="31">
        <f t="shared" si="1"/>
        <v>6.9444444444444441E-3</v>
      </c>
      <c r="H36" s="10">
        <f t="shared" si="3"/>
        <v>0.1</v>
      </c>
      <c r="I36" s="11">
        <f t="shared" si="3"/>
        <v>0.31622776601683783</v>
      </c>
      <c r="J36" s="11">
        <f t="shared" si="3"/>
        <v>1</v>
      </c>
      <c r="K36" s="11">
        <f t="shared" si="3"/>
        <v>3.1622776601683795</v>
      </c>
      <c r="L36" s="11">
        <f t="shared" si="3"/>
        <v>10</v>
      </c>
      <c r="M36" s="11">
        <f t="shared" si="3"/>
        <v>15.848931924611136</v>
      </c>
      <c r="N36" s="11">
        <f t="shared" si="3"/>
        <v>31.622776601683796</v>
      </c>
      <c r="O36" s="11">
        <f t="shared" si="3"/>
        <v>100</v>
      </c>
      <c r="P36" s="11">
        <f t="shared" si="3"/>
        <v>316.22776601683802</v>
      </c>
      <c r="Q36" s="11">
        <f t="shared" si="3"/>
        <v>501.18723362727235</v>
      </c>
      <c r="R36" s="11">
        <f t="shared" si="3"/>
        <v>1000</v>
      </c>
      <c r="S36" s="11">
        <f t="shared" si="3"/>
        <v>3162.2776601683827</v>
      </c>
      <c r="T36" s="11">
        <f t="shared" si="3"/>
        <v>10000</v>
      </c>
      <c r="U36" s="12">
        <f t="shared" si="3"/>
        <v>1258925.4117941684</v>
      </c>
    </row>
    <row r="37" spans="6:21" x14ac:dyDescent="0.3">
      <c r="F37" s="4">
        <v>11</v>
      </c>
      <c r="G37" s="31">
        <f t="shared" si="1"/>
        <v>7.6388888888888886E-3</v>
      </c>
      <c r="H37" s="10">
        <f t="shared" si="3"/>
        <v>0.11</v>
      </c>
      <c r="I37" s="11">
        <f t="shared" si="3"/>
        <v>0.34785054261852161</v>
      </c>
      <c r="J37" s="11">
        <f t="shared" si="3"/>
        <v>1.1000000000000001</v>
      </c>
      <c r="K37" s="11">
        <f t="shared" si="3"/>
        <v>3.4785054261852175</v>
      </c>
      <c r="L37" s="11">
        <f t="shared" si="3"/>
        <v>11</v>
      </c>
      <c r="M37" s="11">
        <f t="shared" si="3"/>
        <v>17.433825117072249</v>
      </c>
      <c r="N37" s="11">
        <f t="shared" si="3"/>
        <v>34.785054261852174</v>
      </c>
      <c r="O37" s="11">
        <f t="shared" si="3"/>
        <v>110</v>
      </c>
      <c r="P37" s="11">
        <f t="shared" si="3"/>
        <v>347.85054261852184</v>
      </c>
      <c r="Q37" s="11">
        <f t="shared" si="3"/>
        <v>551.30595698999957</v>
      </c>
      <c r="R37" s="11">
        <f t="shared" si="3"/>
        <v>1100</v>
      </c>
      <c r="S37" s="11">
        <f t="shared" si="3"/>
        <v>3478.5054261852206</v>
      </c>
      <c r="T37" s="11">
        <f t="shared" si="3"/>
        <v>11000</v>
      </c>
      <c r="U37" s="12">
        <f t="shared" si="3"/>
        <v>1384817.9529735853</v>
      </c>
    </row>
    <row r="38" spans="6:21" x14ac:dyDescent="0.3">
      <c r="F38" s="4">
        <v>12</v>
      </c>
      <c r="G38" s="31">
        <f t="shared" si="1"/>
        <v>8.3333333333333332E-3</v>
      </c>
      <c r="H38" s="10">
        <f t="shared" si="3"/>
        <v>0.12</v>
      </c>
      <c r="I38" s="11">
        <f t="shared" si="3"/>
        <v>0.37947331922020544</v>
      </c>
      <c r="J38" s="11">
        <f t="shared" si="3"/>
        <v>1.2000000000000002</v>
      </c>
      <c r="K38" s="11">
        <f t="shared" si="3"/>
        <v>3.7947331922020551</v>
      </c>
      <c r="L38" s="11">
        <f t="shared" si="3"/>
        <v>12</v>
      </c>
      <c r="M38" s="11">
        <f t="shared" si="3"/>
        <v>19.018718309533362</v>
      </c>
      <c r="N38" s="11">
        <f t="shared" si="3"/>
        <v>37.947331922020552</v>
      </c>
      <c r="O38" s="11">
        <f t="shared" si="3"/>
        <v>120</v>
      </c>
      <c r="P38" s="11">
        <f t="shared" si="3"/>
        <v>379.47331922020567</v>
      </c>
      <c r="Q38" s="11">
        <f t="shared" si="3"/>
        <v>601.42468035272691</v>
      </c>
      <c r="R38" s="11">
        <f t="shared" si="3"/>
        <v>1200</v>
      </c>
      <c r="S38" s="11">
        <f t="shared" si="3"/>
        <v>3794.7331922020589</v>
      </c>
      <c r="T38" s="11">
        <f t="shared" si="3"/>
        <v>12000</v>
      </c>
      <c r="U38" s="12">
        <f t="shared" si="3"/>
        <v>1510710.4941530023</v>
      </c>
    </row>
    <row r="39" spans="6:21" x14ac:dyDescent="0.3">
      <c r="F39" s="4">
        <v>13</v>
      </c>
      <c r="G39" s="31">
        <f t="shared" si="1"/>
        <v>9.0277777777777769E-3</v>
      </c>
      <c r="H39" s="10">
        <f t="shared" si="3"/>
        <v>0.13</v>
      </c>
      <c r="I39" s="11">
        <f t="shared" si="3"/>
        <v>0.41109609582188922</v>
      </c>
      <c r="J39" s="11">
        <f t="shared" si="3"/>
        <v>1.3</v>
      </c>
      <c r="K39" s="11">
        <f t="shared" si="3"/>
        <v>4.1109609582188931</v>
      </c>
      <c r="L39" s="11">
        <f t="shared" si="3"/>
        <v>13</v>
      </c>
      <c r="M39" s="11">
        <f t="shared" si="3"/>
        <v>20.603611501994475</v>
      </c>
      <c r="N39" s="11">
        <f t="shared" si="3"/>
        <v>41.109609582188931</v>
      </c>
      <c r="O39" s="11">
        <f t="shared" si="3"/>
        <v>130</v>
      </c>
      <c r="P39" s="11">
        <f t="shared" si="3"/>
        <v>411.09609582188943</v>
      </c>
      <c r="Q39" s="11">
        <f t="shared" si="3"/>
        <v>651.54340371545413</v>
      </c>
      <c r="R39" s="11">
        <f t="shared" si="3"/>
        <v>1300</v>
      </c>
      <c r="S39" s="11">
        <f t="shared" si="3"/>
        <v>4110.9609582188968</v>
      </c>
      <c r="T39" s="11">
        <f t="shared" si="3"/>
        <v>13000</v>
      </c>
      <c r="U39" s="12">
        <f t="shared" si="3"/>
        <v>1636603.035332419</v>
      </c>
    </row>
    <row r="40" spans="6:21" x14ac:dyDescent="0.3">
      <c r="F40" s="4">
        <v>14</v>
      </c>
      <c r="G40" s="31">
        <f t="shared" si="1"/>
        <v>9.7222222222222224E-3</v>
      </c>
      <c r="H40" s="10">
        <f t="shared" si="3"/>
        <v>0.14000000000000001</v>
      </c>
      <c r="I40" s="11">
        <f t="shared" si="3"/>
        <v>0.442718872423573</v>
      </c>
      <c r="J40" s="11">
        <f t="shared" si="3"/>
        <v>1.4000000000000001</v>
      </c>
      <c r="K40" s="11">
        <f t="shared" si="3"/>
        <v>4.4271887242357311</v>
      </c>
      <c r="L40" s="11">
        <f t="shared" si="3"/>
        <v>14</v>
      </c>
      <c r="M40" s="11">
        <f t="shared" si="3"/>
        <v>22.188504694455592</v>
      </c>
      <c r="N40" s="11">
        <f t="shared" si="3"/>
        <v>44.271887242357316</v>
      </c>
      <c r="O40" s="11">
        <f t="shared" si="3"/>
        <v>140</v>
      </c>
      <c r="P40" s="11">
        <f t="shared" si="3"/>
        <v>442.71887242357326</v>
      </c>
      <c r="Q40" s="11">
        <f t="shared" si="3"/>
        <v>701.66212707818136</v>
      </c>
      <c r="R40" s="11">
        <f t="shared" si="3"/>
        <v>1400</v>
      </c>
      <c r="S40" s="11">
        <f t="shared" si="3"/>
        <v>4427.1887242357352</v>
      </c>
      <c r="T40" s="11">
        <f t="shared" si="3"/>
        <v>14000</v>
      </c>
      <c r="U40" s="12">
        <f t="shared" si="3"/>
        <v>1762495.5765118359</v>
      </c>
    </row>
    <row r="41" spans="6:21" x14ac:dyDescent="0.3">
      <c r="F41" s="4">
        <v>15</v>
      </c>
      <c r="G41" s="31">
        <f t="shared" si="1"/>
        <v>1.0416666666666666E-2</v>
      </c>
      <c r="H41" s="10">
        <f t="shared" si="3"/>
        <v>0.15</v>
      </c>
      <c r="I41" s="11">
        <f t="shared" si="3"/>
        <v>0.47434164902525677</v>
      </c>
      <c r="J41" s="11">
        <f t="shared" si="3"/>
        <v>1.5</v>
      </c>
      <c r="K41" s="11">
        <f t="shared" si="3"/>
        <v>4.7434164902525691</v>
      </c>
      <c r="L41" s="11">
        <f t="shared" si="3"/>
        <v>15</v>
      </c>
      <c r="M41" s="11">
        <f t="shared" si="3"/>
        <v>23.773397886916705</v>
      </c>
      <c r="N41" s="11">
        <f t="shared" si="3"/>
        <v>47.434164902525694</v>
      </c>
      <c r="O41" s="11">
        <f t="shared" si="3"/>
        <v>150</v>
      </c>
      <c r="P41" s="11">
        <f t="shared" si="3"/>
        <v>474.34164902525703</v>
      </c>
      <c r="Q41" s="11">
        <f t="shared" si="3"/>
        <v>751.78085044090858</v>
      </c>
      <c r="R41" s="11">
        <f t="shared" si="3"/>
        <v>1500</v>
      </c>
      <c r="S41" s="11">
        <f t="shared" si="3"/>
        <v>4743.4164902525736</v>
      </c>
      <c r="T41" s="11">
        <f t="shared" si="3"/>
        <v>15000</v>
      </c>
      <c r="U41" s="12">
        <f t="shared" si="3"/>
        <v>1888388.1176912526</v>
      </c>
    </row>
    <row r="42" spans="6:21" x14ac:dyDescent="0.3">
      <c r="F42" s="4">
        <v>16</v>
      </c>
      <c r="G42" s="31">
        <f t="shared" si="1"/>
        <v>1.1111111111111112E-2</v>
      </c>
      <c r="H42" s="10">
        <f t="shared" si="3"/>
        <v>0.16</v>
      </c>
      <c r="I42" s="11">
        <f t="shared" si="3"/>
        <v>0.50596442562694055</v>
      </c>
      <c r="J42" s="11">
        <f t="shared" si="3"/>
        <v>1.6</v>
      </c>
      <c r="K42" s="11">
        <f t="shared" si="3"/>
        <v>5.0596442562694071</v>
      </c>
      <c r="L42" s="11">
        <f t="shared" si="3"/>
        <v>16</v>
      </c>
      <c r="M42" s="11">
        <f t="shared" si="3"/>
        <v>25.358291079377818</v>
      </c>
      <c r="N42" s="11">
        <f t="shared" si="3"/>
        <v>50.596442562694072</v>
      </c>
      <c r="O42" s="11">
        <f t="shared" si="3"/>
        <v>160</v>
      </c>
      <c r="P42" s="11">
        <f t="shared" si="3"/>
        <v>505.96442562694085</v>
      </c>
      <c r="Q42" s="11">
        <f t="shared" si="3"/>
        <v>801.8995738036358</v>
      </c>
      <c r="R42" s="11">
        <f t="shared" si="3"/>
        <v>1600</v>
      </c>
      <c r="S42" s="11">
        <f t="shared" si="3"/>
        <v>5059.6442562694119</v>
      </c>
      <c r="T42" s="11">
        <f t="shared" si="3"/>
        <v>16000</v>
      </c>
      <c r="U42" s="12">
        <f t="shared" si="3"/>
        <v>2014280.6588706695</v>
      </c>
    </row>
    <row r="43" spans="6:21" x14ac:dyDescent="0.3">
      <c r="F43" s="4">
        <v>17</v>
      </c>
      <c r="G43" s="31">
        <f t="shared" si="1"/>
        <v>1.1805555555555555E-2</v>
      </c>
      <c r="H43" s="10">
        <f t="shared" ref="H43:U52" si="4">$F43*10^((H$9-70)/$H$6)</f>
        <v>0.17</v>
      </c>
      <c r="I43" s="11">
        <f t="shared" si="4"/>
        <v>0.53758720222862433</v>
      </c>
      <c r="J43" s="11">
        <f t="shared" si="4"/>
        <v>1.7000000000000002</v>
      </c>
      <c r="K43" s="11">
        <f t="shared" si="4"/>
        <v>5.3758720222862451</v>
      </c>
      <c r="L43" s="11">
        <f t="shared" si="4"/>
        <v>17</v>
      </c>
      <c r="M43" s="11">
        <f t="shared" si="4"/>
        <v>26.94318427183893</v>
      </c>
      <c r="N43" s="11">
        <f t="shared" si="4"/>
        <v>53.758720222862451</v>
      </c>
      <c r="O43" s="11">
        <f t="shared" si="4"/>
        <v>170</v>
      </c>
      <c r="P43" s="11">
        <f t="shared" si="4"/>
        <v>537.58720222862462</v>
      </c>
      <c r="Q43" s="11">
        <f t="shared" si="4"/>
        <v>852.01829716636303</v>
      </c>
      <c r="R43" s="11">
        <f t="shared" si="4"/>
        <v>1700</v>
      </c>
      <c r="S43" s="11">
        <f t="shared" si="4"/>
        <v>5375.8720222862503</v>
      </c>
      <c r="T43" s="11">
        <f t="shared" si="4"/>
        <v>17000</v>
      </c>
      <c r="U43" s="12">
        <f t="shared" si="4"/>
        <v>2140173.2000500862</v>
      </c>
    </row>
    <row r="44" spans="6:21" x14ac:dyDescent="0.3">
      <c r="F44" s="4">
        <v>18</v>
      </c>
      <c r="G44" s="31">
        <f t="shared" si="1"/>
        <v>1.2500000000000001E-2</v>
      </c>
      <c r="H44" s="10">
        <f t="shared" si="4"/>
        <v>0.18</v>
      </c>
      <c r="I44" s="11">
        <f t="shared" si="4"/>
        <v>0.56920997883030811</v>
      </c>
      <c r="J44" s="11">
        <f t="shared" si="4"/>
        <v>1.8</v>
      </c>
      <c r="K44" s="11">
        <f t="shared" si="4"/>
        <v>5.6920997883030831</v>
      </c>
      <c r="L44" s="11">
        <f t="shared" si="4"/>
        <v>18</v>
      </c>
      <c r="M44" s="11">
        <f t="shared" si="4"/>
        <v>28.528077464300043</v>
      </c>
      <c r="N44" s="11">
        <f t="shared" si="4"/>
        <v>56.920997883030829</v>
      </c>
      <c r="O44" s="11">
        <f t="shared" si="4"/>
        <v>180</v>
      </c>
      <c r="P44" s="11">
        <f t="shared" si="4"/>
        <v>569.2099788303085</v>
      </c>
      <c r="Q44" s="11">
        <f t="shared" si="4"/>
        <v>902.13702052909025</v>
      </c>
      <c r="R44" s="11">
        <f t="shared" si="4"/>
        <v>1800</v>
      </c>
      <c r="S44" s="11">
        <f t="shared" si="4"/>
        <v>5692.0997883030886</v>
      </c>
      <c r="T44" s="11">
        <f t="shared" si="4"/>
        <v>18000</v>
      </c>
      <c r="U44" s="12">
        <f t="shared" si="4"/>
        <v>2266065.7412295034</v>
      </c>
    </row>
    <row r="45" spans="6:21" x14ac:dyDescent="0.3">
      <c r="F45" s="4">
        <v>19</v>
      </c>
      <c r="G45" s="31">
        <f t="shared" si="1"/>
        <v>1.3194444444444444E-2</v>
      </c>
      <c r="H45" s="10">
        <f t="shared" si="4"/>
        <v>0.19</v>
      </c>
      <c r="I45" s="11">
        <f t="shared" si="4"/>
        <v>0.60083275543199188</v>
      </c>
      <c r="J45" s="11">
        <f t="shared" si="4"/>
        <v>1.9000000000000001</v>
      </c>
      <c r="K45" s="11">
        <f t="shared" si="4"/>
        <v>6.008327554319921</v>
      </c>
      <c r="L45" s="11">
        <f t="shared" si="4"/>
        <v>19</v>
      </c>
      <c r="M45" s="11">
        <f t="shared" si="4"/>
        <v>30.11297065676116</v>
      </c>
      <c r="N45" s="11">
        <f t="shared" si="4"/>
        <v>60.083275543199214</v>
      </c>
      <c r="O45" s="11">
        <f t="shared" si="4"/>
        <v>190</v>
      </c>
      <c r="P45" s="11">
        <f t="shared" si="4"/>
        <v>600.83275543199227</v>
      </c>
      <c r="Q45" s="11">
        <f t="shared" si="4"/>
        <v>952.25574389181747</v>
      </c>
      <c r="R45" s="11">
        <f t="shared" si="4"/>
        <v>1900</v>
      </c>
      <c r="S45" s="11">
        <f t="shared" si="4"/>
        <v>6008.327554319927</v>
      </c>
      <c r="T45" s="11">
        <f t="shared" si="4"/>
        <v>19000</v>
      </c>
      <c r="U45" s="12">
        <f t="shared" si="4"/>
        <v>2391958.2824089201</v>
      </c>
    </row>
    <row r="46" spans="6:21" x14ac:dyDescent="0.3">
      <c r="F46" s="4">
        <v>20</v>
      </c>
      <c r="G46" s="31">
        <f t="shared" si="1"/>
        <v>1.3888888888888888E-2</v>
      </c>
      <c r="H46" s="10">
        <f t="shared" si="4"/>
        <v>0.2</v>
      </c>
      <c r="I46" s="11">
        <f t="shared" si="4"/>
        <v>0.63245553203367566</v>
      </c>
      <c r="J46" s="11">
        <f t="shared" si="4"/>
        <v>2</v>
      </c>
      <c r="K46" s="11">
        <f t="shared" si="4"/>
        <v>6.324555320336759</v>
      </c>
      <c r="L46" s="11">
        <f t="shared" si="4"/>
        <v>20</v>
      </c>
      <c r="M46" s="11">
        <f t="shared" si="4"/>
        <v>31.697863849222273</v>
      </c>
      <c r="N46" s="11">
        <f t="shared" si="4"/>
        <v>63.245553203367592</v>
      </c>
      <c r="O46" s="11">
        <f t="shared" si="4"/>
        <v>200</v>
      </c>
      <c r="P46" s="11">
        <f t="shared" si="4"/>
        <v>632.45553203367604</v>
      </c>
      <c r="Q46" s="11">
        <f t="shared" si="4"/>
        <v>1002.3744672545447</v>
      </c>
      <c r="R46" s="11">
        <f t="shared" si="4"/>
        <v>2000</v>
      </c>
      <c r="S46" s="11">
        <f t="shared" si="4"/>
        <v>6324.5553203367654</v>
      </c>
      <c r="T46" s="11">
        <f t="shared" si="4"/>
        <v>20000</v>
      </c>
      <c r="U46" s="12">
        <f t="shared" si="4"/>
        <v>2517850.8235883368</v>
      </c>
    </row>
    <row r="47" spans="6:21" x14ac:dyDescent="0.3">
      <c r="F47" s="4">
        <v>21</v>
      </c>
      <c r="G47" s="31">
        <f t="shared" si="1"/>
        <v>1.4583333333333334E-2</v>
      </c>
      <c r="H47" s="10">
        <f t="shared" si="4"/>
        <v>0.21</v>
      </c>
      <c r="I47" s="11">
        <f t="shared" si="4"/>
        <v>0.66407830863535944</v>
      </c>
      <c r="J47" s="11">
        <f t="shared" si="4"/>
        <v>2.1</v>
      </c>
      <c r="K47" s="11">
        <f t="shared" si="4"/>
        <v>6.640783086353597</v>
      </c>
      <c r="L47" s="11">
        <f t="shared" si="4"/>
        <v>21</v>
      </c>
      <c r="M47" s="11">
        <f t="shared" si="4"/>
        <v>33.282757041683382</v>
      </c>
      <c r="N47" s="11">
        <f t="shared" si="4"/>
        <v>66.407830863535963</v>
      </c>
      <c r="O47" s="11">
        <f t="shared" si="4"/>
        <v>210</v>
      </c>
      <c r="P47" s="11">
        <f t="shared" si="4"/>
        <v>664.07830863535992</v>
      </c>
      <c r="Q47" s="11">
        <f t="shared" si="4"/>
        <v>1052.4931906172719</v>
      </c>
      <c r="R47" s="11">
        <f t="shared" si="4"/>
        <v>2100</v>
      </c>
      <c r="S47" s="11">
        <f t="shared" si="4"/>
        <v>6640.7830863536028</v>
      </c>
      <c r="T47" s="11">
        <f t="shared" si="4"/>
        <v>21000</v>
      </c>
      <c r="U47" s="12">
        <f t="shared" si="4"/>
        <v>2643743.364767754</v>
      </c>
    </row>
    <row r="48" spans="6:21" x14ac:dyDescent="0.3">
      <c r="F48" s="4">
        <v>22</v>
      </c>
      <c r="G48" s="31">
        <f t="shared" si="1"/>
        <v>1.5277777777777777E-2</v>
      </c>
      <c r="H48" s="10">
        <f t="shared" si="4"/>
        <v>0.22</v>
      </c>
      <c r="I48" s="11">
        <f t="shared" si="4"/>
        <v>0.69570108523704322</v>
      </c>
      <c r="J48" s="11">
        <f t="shared" si="4"/>
        <v>2.2000000000000002</v>
      </c>
      <c r="K48" s="11">
        <f t="shared" si="4"/>
        <v>6.957010852370435</v>
      </c>
      <c r="L48" s="11">
        <f t="shared" si="4"/>
        <v>22</v>
      </c>
      <c r="M48" s="11">
        <f t="shared" si="4"/>
        <v>34.867650234144499</v>
      </c>
      <c r="N48" s="11">
        <f t="shared" si="4"/>
        <v>69.570108523704349</v>
      </c>
      <c r="O48" s="11">
        <f t="shared" si="4"/>
        <v>220</v>
      </c>
      <c r="P48" s="11">
        <f t="shared" si="4"/>
        <v>695.70108523704369</v>
      </c>
      <c r="Q48" s="11">
        <f t="shared" si="4"/>
        <v>1102.6119139799991</v>
      </c>
      <c r="R48" s="11">
        <f t="shared" si="4"/>
        <v>2200</v>
      </c>
      <c r="S48" s="11">
        <f t="shared" si="4"/>
        <v>6957.0108523704412</v>
      </c>
      <c r="T48" s="11">
        <f t="shared" si="4"/>
        <v>22000</v>
      </c>
      <c r="U48" s="12">
        <f t="shared" si="4"/>
        <v>2769635.9059471707</v>
      </c>
    </row>
    <row r="49" spans="6:21" x14ac:dyDescent="0.3">
      <c r="F49" s="4">
        <v>23</v>
      </c>
      <c r="G49" s="31">
        <f t="shared" si="1"/>
        <v>1.5972222222222221E-2</v>
      </c>
      <c r="H49" s="10">
        <f t="shared" si="4"/>
        <v>0.23</v>
      </c>
      <c r="I49" s="11">
        <f t="shared" si="4"/>
        <v>0.72732386183872699</v>
      </c>
      <c r="J49" s="11">
        <f t="shared" si="4"/>
        <v>2.3000000000000003</v>
      </c>
      <c r="K49" s="11">
        <f t="shared" si="4"/>
        <v>7.273238618387273</v>
      </c>
      <c r="L49" s="11">
        <f t="shared" si="4"/>
        <v>23</v>
      </c>
      <c r="M49" s="11">
        <f t="shared" si="4"/>
        <v>36.452543426605615</v>
      </c>
      <c r="N49" s="11">
        <f t="shared" si="4"/>
        <v>72.732386183872734</v>
      </c>
      <c r="O49" s="11">
        <f t="shared" si="4"/>
        <v>230</v>
      </c>
      <c r="P49" s="11">
        <f t="shared" si="4"/>
        <v>727.32386183872745</v>
      </c>
      <c r="Q49" s="11">
        <f t="shared" si="4"/>
        <v>1152.7306373427264</v>
      </c>
      <c r="R49" s="11">
        <f t="shared" si="4"/>
        <v>2300</v>
      </c>
      <c r="S49" s="11">
        <f t="shared" si="4"/>
        <v>7273.2386183872795</v>
      </c>
      <c r="T49" s="11">
        <f t="shared" si="4"/>
        <v>23000</v>
      </c>
      <c r="U49" s="12">
        <f t="shared" si="4"/>
        <v>2895528.4471265874</v>
      </c>
    </row>
    <row r="50" spans="6:21" x14ac:dyDescent="0.3">
      <c r="F50" s="4">
        <v>24</v>
      </c>
      <c r="G50" s="31">
        <f t="shared" si="1"/>
        <v>1.6666666666666666E-2</v>
      </c>
      <c r="H50" s="10">
        <f t="shared" si="4"/>
        <v>0.24</v>
      </c>
      <c r="I50" s="11">
        <f t="shared" si="4"/>
        <v>0.75894663844041088</v>
      </c>
      <c r="J50" s="11">
        <f t="shared" si="4"/>
        <v>2.4000000000000004</v>
      </c>
      <c r="K50" s="11">
        <f t="shared" si="4"/>
        <v>7.5894663844041101</v>
      </c>
      <c r="L50" s="11">
        <f t="shared" si="4"/>
        <v>24</v>
      </c>
      <c r="M50" s="11">
        <f t="shared" si="4"/>
        <v>38.037436619066725</v>
      </c>
      <c r="N50" s="11">
        <f t="shared" si="4"/>
        <v>75.894663844041105</v>
      </c>
      <c r="O50" s="11">
        <f t="shared" si="4"/>
        <v>240</v>
      </c>
      <c r="P50" s="11">
        <f t="shared" si="4"/>
        <v>758.94663844041133</v>
      </c>
      <c r="Q50" s="11">
        <f t="shared" si="4"/>
        <v>1202.8493607054538</v>
      </c>
      <c r="R50" s="11">
        <f t="shared" si="4"/>
        <v>2400</v>
      </c>
      <c r="S50" s="11">
        <f t="shared" si="4"/>
        <v>7589.4663844041179</v>
      </c>
      <c r="T50" s="11">
        <f t="shared" si="4"/>
        <v>24000</v>
      </c>
      <c r="U50" s="12">
        <f t="shared" si="4"/>
        <v>3021420.9883060046</v>
      </c>
    </row>
    <row r="51" spans="6:21" x14ac:dyDescent="0.3">
      <c r="F51" s="4">
        <v>25</v>
      </c>
      <c r="G51" s="31">
        <f t="shared" si="1"/>
        <v>1.7361111111111112E-2</v>
      </c>
      <c r="H51" s="10">
        <f t="shared" si="4"/>
        <v>0.25</v>
      </c>
      <c r="I51" s="11">
        <f t="shared" si="4"/>
        <v>0.79056941504209466</v>
      </c>
      <c r="J51" s="11">
        <f t="shared" si="4"/>
        <v>2.5</v>
      </c>
      <c r="K51" s="11">
        <f t="shared" si="4"/>
        <v>7.9056941504209481</v>
      </c>
      <c r="L51" s="11">
        <f t="shared" si="4"/>
        <v>25</v>
      </c>
      <c r="M51" s="11">
        <f t="shared" si="4"/>
        <v>39.622329811527841</v>
      </c>
      <c r="N51" s="11">
        <f t="shared" si="4"/>
        <v>79.05694150420949</v>
      </c>
      <c r="O51" s="11">
        <f t="shared" si="4"/>
        <v>250</v>
      </c>
      <c r="P51" s="11">
        <f t="shared" si="4"/>
        <v>790.5694150420951</v>
      </c>
      <c r="Q51" s="11">
        <f t="shared" si="4"/>
        <v>1252.968084068181</v>
      </c>
      <c r="R51" s="11">
        <f t="shared" si="4"/>
        <v>2500</v>
      </c>
      <c r="S51" s="11">
        <f t="shared" si="4"/>
        <v>7905.6941504209562</v>
      </c>
      <c r="T51" s="11">
        <f t="shared" si="4"/>
        <v>25000</v>
      </c>
      <c r="U51" s="12">
        <f t="shared" si="4"/>
        <v>3147313.5294854213</v>
      </c>
    </row>
    <row r="52" spans="6:21" x14ac:dyDescent="0.3">
      <c r="F52" s="4">
        <v>26</v>
      </c>
      <c r="G52" s="31">
        <f t="shared" si="1"/>
        <v>1.8055555555555554E-2</v>
      </c>
      <c r="H52" s="10">
        <f t="shared" si="4"/>
        <v>0.26</v>
      </c>
      <c r="I52" s="11">
        <f t="shared" si="4"/>
        <v>0.82219219164377844</v>
      </c>
      <c r="J52" s="11">
        <f t="shared" si="4"/>
        <v>2.6</v>
      </c>
      <c r="K52" s="11">
        <f t="shared" si="4"/>
        <v>8.2219219164377861</v>
      </c>
      <c r="L52" s="11">
        <f t="shared" si="4"/>
        <v>26</v>
      </c>
      <c r="M52" s="11">
        <f t="shared" si="4"/>
        <v>41.20722300398895</v>
      </c>
      <c r="N52" s="11">
        <f t="shared" si="4"/>
        <v>82.219219164377861</v>
      </c>
      <c r="O52" s="11">
        <f t="shared" si="4"/>
        <v>260</v>
      </c>
      <c r="P52" s="11">
        <f t="shared" si="4"/>
        <v>822.19219164377887</v>
      </c>
      <c r="Q52" s="11">
        <f t="shared" si="4"/>
        <v>1303.0868074309083</v>
      </c>
      <c r="R52" s="11">
        <f t="shared" si="4"/>
        <v>2600</v>
      </c>
      <c r="S52" s="11">
        <f t="shared" si="4"/>
        <v>8221.9219164377937</v>
      </c>
      <c r="T52" s="11">
        <f t="shared" si="4"/>
        <v>26000</v>
      </c>
      <c r="U52" s="12">
        <f t="shared" si="4"/>
        <v>3273206.070664838</v>
      </c>
    </row>
    <row r="53" spans="6:21" x14ac:dyDescent="0.3">
      <c r="F53" s="4">
        <v>27</v>
      </c>
      <c r="G53" s="31">
        <f t="shared" si="1"/>
        <v>1.8749999999999999E-2</v>
      </c>
      <c r="H53" s="10">
        <f t="shared" ref="H53:U62" si="5">$F53*10^((H$9-70)/$H$6)</f>
        <v>0.27</v>
      </c>
      <c r="I53" s="11">
        <f t="shared" si="5"/>
        <v>0.85381496824546221</v>
      </c>
      <c r="J53" s="11">
        <f t="shared" si="5"/>
        <v>2.7</v>
      </c>
      <c r="K53" s="11">
        <f t="shared" si="5"/>
        <v>8.538149682454625</v>
      </c>
      <c r="L53" s="11">
        <f t="shared" si="5"/>
        <v>27</v>
      </c>
      <c r="M53" s="11">
        <f t="shared" si="5"/>
        <v>42.792116196450067</v>
      </c>
      <c r="N53" s="11">
        <f t="shared" si="5"/>
        <v>85.381496824546247</v>
      </c>
      <c r="O53" s="11">
        <f t="shared" si="5"/>
        <v>270</v>
      </c>
      <c r="P53" s="11">
        <f t="shared" si="5"/>
        <v>853.81496824546264</v>
      </c>
      <c r="Q53" s="11">
        <f t="shared" si="5"/>
        <v>1353.2055307936355</v>
      </c>
      <c r="R53" s="11">
        <f t="shared" si="5"/>
        <v>2700</v>
      </c>
      <c r="S53" s="11">
        <f t="shared" si="5"/>
        <v>8538.1496824546321</v>
      </c>
      <c r="T53" s="11">
        <f t="shared" si="5"/>
        <v>27000</v>
      </c>
      <c r="U53" s="12">
        <f t="shared" si="5"/>
        <v>3399098.6118442547</v>
      </c>
    </row>
    <row r="54" spans="6:21" x14ac:dyDescent="0.3">
      <c r="F54" s="4">
        <v>28</v>
      </c>
      <c r="G54" s="31">
        <f t="shared" si="1"/>
        <v>1.9444444444444445E-2</v>
      </c>
      <c r="H54" s="10">
        <f t="shared" si="5"/>
        <v>0.28000000000000003</v>
      </c>
      <c r="I54" s="11">
        <f t="shared" si="5"/>
        <v>0.88543774484714599</v>
      </c>
      <c r="J54" s="11">
        <f t="shared" si="5"/>
        <v>2.8000000000000003</v>
      </c>
      <c r="K54" s="11">
        <f t="shared" si="5"/>
        <v>8.8543774484714621</v>
      </c>
      <c r="L54" s="11">
        <f t="shared" si="5"/>
        <v>28</v>
      </c>
      <c r="M54" s="11">
        <f t="shared" si="5"/>
        <v>44.377009388911183</v>
      </c>
      <c r="N54" s="11">
        <f t="shared" si="5"/>
        <v>88.543774484714632</v>
      </c>
      <c r="O54" s="11">
        <f t="shared" si="5"/>
        <v>280</v>
      </c>
      <c r="P54" s="11">
        <f t="shared" si="5"/>
        <v>885.43774484714652</v>
      </c>
      <c r="Q54" s="11">
        <f t="shared" si="5"/>
        <v>1403.3242541563627</v>
      </c>
      <c r="R54" s="11">
        <f t="shared" si="5"/>
        <v>2800</v>
      </c>
      <c r="S54" s="11">
        <f t="shared" si="5"/>
        <v>8854.3774484714704</v>
      </c>
      <c r="T54" s="11">
        <f t="shared" si="5"/>
        <v>28000</v>
      </c>
      <c r="U54" s="12">
        <f t="shared" si="5"/>
        <v>3524991.1530236718</v>
      </c>
    </row>
    <row r="55" spans="6:21" x14ac:dyDescent="0.3">
      <c r="F55" s="4">
        <v>29</v>
      </c>
      <c r="G55" s="31">
        <f t="shared" si="1"/>
        <v>2.013888888888889E-2</v>
      </c>
      <c r="H55" s="10">
        <f t="shared" si="5"/>
        <v>0.28999999999999998</v>
      </c>
      <c r="I55" s="11">
        <f t="shared" si="5"/>
        <v>0.91706052144882977</v>
      </c>
      <c r="J55" s="11">
        <f t="shared" si="5"/>
        <v>2.9000000000000004</v>
      </c>
      <c r="K55" s="11">
        <f t="shared" si="5"/>
        <v>9.170605214488301</v>
      </c>
      <c r="L55" s="11">
        <f t="shared" si="5"/>
        <v>29</v>
      </c>
      <c r="M55" s="11">
        <f t="shared" si="5"/>
        <v>45.961902581372293</v>
      </c>
      <c r="N55" s="11">
        <f t="shared" si="5"/>
        <v>91.706052144883003</v>
      </c>
      <c r="O55" s="11">
        <f t="shared" si="5"/>
        <v>290</v>
      </c>
      <c r="P55" s="11">
        <f t="shared" si="5"/>
        <v>917.06052144883029</v>
      </c>
      <c r="Q55" s="11">
        <f t="shared" si="5"/>
        <v>1453.4429775190899</v>
      </c>
      <c r="R55" s="11">
        <f t="shared" si="5"/>
        <v>2900</v>
      </c>
      <c r="S55" s="11">
        <f t="shared" si="5"/>
        <v>9170.6052144883088</v>
      </c>
      <c r="T55" s="11">
        <f t="shared" si="5"/>
        <v>29000</v>
      </c>
      <c r="U55" s="12">
        <f t="shared" si="5"/>
        <v>3650883.6942030885</v>
      </c>
    </row>
    <row r="56" spans="6:21" x14ac:dyDescent="0.3">
      <c r="F56" s="4">
        <v>30</v>
      </c>
      <c r="G56" s="31">
        <f t="shared" si="1"/>
        <v>2.0833333333333332E-2</v>
      </c>
      <c r="H56" s="10">
        <f t="shared" si="5"/>
        <v>0.3</v>
      </c>
      <c r="I56" s="11">
        <f t="shared" si="5"/>
        <v>0.94868329805051355</v>
      </c>
      <c r="J56" s="11">
        <f t="shared" si="5"/>
        <v>3</v>
      </c>
      <c r="K56" s="11">
        <f t="shared" si="5"/>
        <v>9.4868329805051381</v>
      </c>
      <c r="L56" s="11">
        <f t="shared" si="5"/>
        <v>30</v>
      </c>
      <c r="M56" s="11">
        <f t="shared" si="5"/>
        <v>47.546795773833409</v>
      </c>
      <c r="N56" s="11">
        <f t="shared" si="5"/>
        <v>94.868329805051388</v>
      </c>
      <c r="O56" s="11">
        <f t="shared" si="5"/>
        <v>300</v>
      </c>
      <c r="P56" s="11">
        <f t="shared" si="5"/>
        <v>948.68329805051405</v>
      </c>
      <c r="Q56" s="11">
        <f t="shared" si="5"/>
        <v>1503.5617008818172</v>
      </c>
      <c r="R56" s="11">
        <f t="shared" si="5"/>
        <v>3000</v>
      </c>
      <c r="S56" s="11">
        <f t="shared" si="5"/>
        <v>9486.8329805051471</v>
      </c>
      <c r="T56" s="11">
        <f t="shared" si="5"/>
        <v>30000</v>
      </c>
      <c r="U56" s="12">
        <f t="shared" si="5"/>
        <v>3776776.2353825052</v>
      </c>
    </row>
    <row r="57" spans="6:21" x14ac:dyDescent="0.3">
      <c r="F57" s="4">
        <v>31</v>
      </c>
      <c r="G57" s="31">
        <f t="shared" si="1"/>
        <v>2.1527777777777778E-2</v>
      </c>
      <c r="H57" s="10">
        <f t="shared" si="5"/>
        <v>0.31</v>
      </c>
      <c r="I57" s="11">
        <f t="shared" si="5"/>
        <v>0.98030607465219732</v>
      </c>
      <c r="J57" s="11">
        <f t="shared" si="5"/>
        <v>3.1</v>
      </c>
      <c r="K57" s="11">
        <f t="shared" si="5"/>
        <v>9.803060746521977</v>
      </c>
      <c r="L57" s="11">
        <f t="shared" si="5"/>
        <v>31</v>
      </c>
      <c r="M57" s="11">
        <f t="shared" si="5"/>
        <v>49.131688966294519</v>
      </c>
      <c r="N57" s="11">
        <f t="shared" si="5"/>
        <v>98.030607465219759</v>
      </c>
      <c r="O57" s="11">
        <f t="shared" si="5"/>
        <v>310</v>
      </c>
      <c r="P57" s="11">
        <f t="shared" si="5"/>
        <v>980.30607465219794</v>
      </c>
      <c r="Q57" s="11">
        <f t="shared" si="5"/>
        <v>1553.6804242445444</v>
      </c>
      <c r="R57" s="11">
        <f t="shared" si="5"/>
        <v>3100</v>
      </c>
      <c r="S57" s="11">
        <f t="shared" si="5"/>
        <v>9803.0607465219855</v>
      </c>
      <c r="T57" s="11">
        <f t="shared" si="5"/>
        <v>31000</v>
      </c>
      <c r="U57" s="12">
        <f t="shared" si="5"/>
        <v>3902668.7765619224</v>
      </c>
    </row>
    <row r="58" spans="6:21" x14ac:dyDescent="0.3">
      <c r="F58" s="4">
        <v>32</v>
      </c>
      <c r="G58" s="31">
        <f t="shared" si="1"/>
        <v>2.2222222222222223E-2</v>
      </c>
      <c r="H58" s="10">
        <f t="shared" si="5"/>
        <v>0.32</v>
      </c>
      <c r="I58" s="11">
        <f t="shared" si="5"/>
        <v>1.0119288512538811</v>
      </c>
      <c r="J58" s="11">
        <f t="shared" si="5"/>
        <v>3.2</v>
      </c>
      <c r="K58" s="11">
        <f t="shared" si="5"/>
        <v>10.119288512538814</v>
      </c>
      <c r="L58" s="11">
        <f t="shared" si="5"/>
        <v>32</v>
      </c>
      <c r="M58" s="11">
        <f t="shared" si="5"/>
        <v>50.716582158755635</v>
      </c>
      <c r="N58" s="11">
        <f t="shared" si="5"/>
        <v>101.19288512538814</v>
      </c>
      <c r="O58" s="11">
        <f t="shared" si="5"/>
        <v>320</v>
      </c>
      <c r="P58" s="11">
        <f t="shared" si="5"/>
        <v>1011.9288512538817</v>
      </c>
      <c r="Q58" s="11">
        <f t="shared" si="5"/>
        <v>1603.7991476072716</v>
      </c>
      <c r="R58" s="11">
        <f t="shared" si="5"/>
        <v>3200</v>
      </c>
      <c r="S58" s="11">
        <f t="shared" si="5"/>
        <v>10119.288512538824</v>
      </c>
      <c r="T58" s="11">
        <f t="shared" si="5"/>
        <v>32000</v>
      </c>
      <c r="U58" s="12">
        <f t="shared" si="5"/>
        <v>4028561.3177413391</v>
      </c>
    </row>
    <row r="59" spans="6:21" x14ac:dyDescent="0.3">
      <c r="F59" s="4">
        <v>33</v>
      </c>
      <c r="G59" s="31">
        <f t="shared" si="1"/>
        <v>2.2916666666666665E-2</v>
      </c>
      <c r="H59" s="10">
        <f t="shared" si="5"/>
        <v>0.33</v>
      </c>
      <c r="I59" s="11">
        <f t="shared" si="5"/>
        <v>1.043551627855565</v>
      </c>
      <c r="J59" s="11">
        <f t="shared" si="5"/>
        <v>3.3000000000000003</v>
      </c>
      <c r="K59" s="11">
        <f t="shared" si="5"/>
        <v>10.435516278555651</v>
      </c>
      <c r="L59" s="11">
        <f t="shared" si="5"/>
        <v>33</v>
      </c>
      <c r="M59" s="11">
        <f t="shared" si="5"/>
        <v>52.301475351216752</v>
      </c>
      <c r="N59" s="11">
        <f t="shared" si="5"/>
        <v>104.35516278555653</v>
      </c>
      <c r="O59" s="11">
        <f t="shared" si="5"/>
        <v>330</v>
      </c>
      <c r="P59" s="11">
        <f t="shared" si="5"/>
        <v>1043.5516278555656</v>
      </c>
      <c r="Q59" s="11">
        <f t="shared" si="5"/>
        <v>1653.9178709699988</v>
      </c>
      <c r="R59" s="11">
        <f t="shared" si="5"/>
        <v>3300</v>
      </c>
      <c r="S59" s="11">
        <f t="shared" si="5"/>
        <v>10435.516278555662</v>
      </c>
      <c r="T59" s="11">
        <f t="shared" si="5"/>
        <v>33000</v>
      </c>
      <c r="U59" s="12">
        <f t="shared" si="5"/>
        <v>4154453.8589207558</v>
      </c>
    </row>
    <row r="60" spans="6:21" x14ac:dyDescent="0.3">
      <c r="F60" s="4">
        <v>34</v>
      </c>
      <c r="G60" s="31">
        <f t="shared" si="1"/>
        <v>2.361111111111111E-2</v>
      </c>
      <c r="H60" s="10">
        <f t="shared" si="5"/>
        <v>0.34</v>
      </c>
      <c r="I60" s="11">
        <f t="shared" si="5"/>
        <v>1.0751744044572487</v>
      </c>
      <c r="J60" s="11">
        <f t="shared" si="5"/>
        <v>3.4000000000000004</v>
      </c>
      <c r="K60" s="11">
        <f t="shared" si="5"/>
        <v>10.75174404457249</v>
      </c>
      <c r="L60" s="11">
        <f t="shared" si="5"/>
        <v>34</v>
      </c>
      <c r="M60" s="11">
        <f t="shared" si="5"/>
        <v>53.886368543677861</v>
      </c>
      <c r="N60" s="11">
        <f t="shared" si="5"/>
        <v>107.5174404457249</v>
      </c>
      <c r="O60" s="11">
        <f t="shared" si="5"/>
        <v>340</v>
      </c>
      <c r="P60" s="11">
        <f t="shared" si="5"/>
        <v>1075.1744044572492</v>
      </c>
      <c r="Q60" s="11">
        <f t="shared" si="5"/>
        <v>1704.0365943327261</v>
      </c>
      <c r="R60" s="11">
        <f t="shared" si="5"/>
        <v>3400</v>
      </c>
      <c r="S60" s="11">
        <f t="shared" si="5"/>
        <v>10751.744044572501</v>
      </c>
      <c r="T60" s="11">
        <f t="shared" si="5"/>
        <v>34000</v>
      </c>
      <c r="U60" s="12">
        <f t="shared" si="5"/>
        <v>4280346.4001001725</v>
      </c>
    </row>
    <row r="61" spans="6:21" x14ac:dyDescent="0.3">
      <c r="F61" s="4">
        <v>35</v>
      </c>
      <c r="G61" s="31">
        <f t="shared" si="1"/>
        <v>2.4305555555555556E-2</v>
      </c>
      <c r="H61" s="10">
        <f t="shared" si="5"/>
        <v>0.35000000000000003</v>
      </c>
      <c r="I61" s="11">
        <f t="shared" si="5"/>
        <v>1.1067971810589325</v>
      </c>
      <c r="J61" s="11">
        <f t="shared" si="5"/>
        <v>3.5</v>
      </c>
      <c r="K61" s="11">
        <f t="shared" si="5"/>
        <v>11.067971810589327</v>
      </c>
      <c r="L61" s="11">
        <f t="shared" si="5"/>
        <v>35</v>
      </c>
      <c r="M61" s="11">
        <f t="shared" si="5"/>
        <v>55.471261736138977</v>
      </c>
      <c r="N61" s="11">
        <f t="shared" si="5"/>
        <v>110.67971810589329</v>
      </c>
      <c r="O61" s="11">
        <f t="shared" si="5"/>
        <v>350</v>
      </c>
      <c r="P61" s="11">
        <f t="shared" si="5"/>
        <v>1106.7971810589331</v>
      </c>
      <c r="Q61" s="11">
        <f t="shared" si="5"/>
        <v>1754.1553176954533</v>
      </c>
      <c r="R61" s="11">
        <f t="shared" si="5"/>
        <v>3500</v>
      </c>
      <c r="S61" s="11">
        <f t="shared" si="5"/>
        <v>11067.971810589339</v>
      </c>
      <c r="T61" s="11">
        <f t="shared" si="5"/>
        <v>35000</v>
      </c>
      <c r="U61" s="12">
        <f t="shared" si="5"/>
        <v>4406238.9412795892</v>
      </c>
    </row>
    <row r="62" spans="6:21" x14ac:dyDescent="0.3">
      <c r="F62" s="4">
        <v>36</v>
      </c>
      <c r="G62" s="31">
        <f t="shared" si="1"/>
        <v>2.5000000000000001E-2</v>
      </c>
      <c r="H62" s="10">
        <f t="shared" si="5"/>
        <v>0.36</v>
      </c>
      <c r="I62" s="11">
        <f t="shared" si="5"/>
        <v>1.1384199576606162</v>
      </c>
      <c r="J62" s="11">
        <f t="shared" si="5"/>
        <v>3.6</v>
      </c>
      <c r="K62" s="11">
        <f t="shared" si="5"/>
        <v>11.384199576606166</v>
      </c>
      <c r="L62" s="11">
        <f t="shared" si="5"/>
        <v>36</v>
      </c>
      <c r="M62" s="11">
        <f t="shared" si="5"/>
        <v>57.056154928600087</v>
      </c>
      <c r="N62" s="11">
        <f t="shared" si="5"/>
        <v>113.84199576606166</v>
      </c>
      <c r="O62" s="11">
        <f t="shared" si="5"/>
        <v>360</v>
      </c>
      <c r="P62" s="11">
        <f t="shared" si="5"/>
        <v>1138.419957660617</v>
      </c>
      <c r="Q62" s="11">
        <f t="shared" si="5"/>
        <v>1804.2740410581805</v>
      </c>
      <c r="R62" s="11">
        <f t="shared" si="5"/>
        <v>3600</v>
      </c>
      <c r="S62" s="11">
        <f t="shared" si="5"/>
        <v>11384.199576606177</v>
      </c>
      <c r="T62" s="11">
        <f t="shared" si="5"/>
        <v>36000</v>
      </c>
      <c r="U62" s="12">
        <f t="shared" si="5"/>
        <v>4532131.4824590068</v>
      </c>
    </row>
    <row r="63" spans="6:21" x14ac:dyDescent="0.3">
      <c r="F63" s="4">
        <v>37</v>
      </c>
      <c r="G63" s="31">
        <f t="shared" si="1"/>
        <v>2.5694444444444443E-2</v>
      </c>
      <c r="H63" s="10">
        <f t="shared" ref="H63:U72" si="6">$F63*10^((H$9-70)/$H$6)</f>
        <v>0.37</v>
      </c>
      <c r="I63" s="11">
        <f t="shared" si="6"/>
        <v>1.1700427342623001</v>
      </c>
      <c r="J63" s="11">
        <f t="shared" si="6"/>
        <v>3.7</v>
      </c>
      <c r="K63" s="11">
        <f t="shared" si="6"/>
        <v>11.700427342623003</v>
      </c>
      <c r="L63" s="11">
        <f t="shared" si="6"/>
        <v>37</v>
      </c>
      <c r="M63" s="11">
        <f t="shared" si="6"/>
        <v>58.641048121061203</v>
      </c>
      <c r="N63" s="11">
        <f t="shared" si="6"/>
        <v>117.00427342623004</v>
      </c>
      <c r="O63" s="11">
        <f t="shared" si="6"/>
        <v>370</v>
      </c>
      <c r="P63" s="11">
        <f t="shared" si="6"/>
        <v>1170.0427342623007</v>
      </c>
      <c r="Q63" s="11">
        <f t="shared" si="6"/>
        <v>1854.3927644209077</v>
      </c>
      <c r="R63" s="11">
        <f t="shared" si="6"/>
        <v>3700</v>
      </c>
      <c r="S63" s="11">
        <f t="shared" si="6"/>
        <v>11700.427342623016</v>
      </c>
      <c r="T63" s="11">
        <f t="shared" si="6"/>
        <v>37000</v>
      </c>
      <c r="U63" s="12">
        <f t="shared" si="6"/>
        <v>4658024.0236384235</v>
      </c>
    </row>
    <row r="64" spans="6:21" x14ac:dyDescent="0.3">
      <c r="F64" s="4">
        <v>38</v>
      </c>
      <c r="G64" s="31">
        <f t="shared" si="1"/>
        <v>2.6388888888888889E-2</v>
      </c>
      <c r="H64" s="10">
        <f t="shared" si="6"/>
        <v>0.38</v>
      </c>
      <c r="I64" s="11">
        <f t="shared" si="6"/>
        <v>1.2016655108639838</v>
      </c>
      <c r="J64" s="11">
        <f t="shared" si="6"/>
        <v>3.8000000000000003</v>
      </c>
      <c r="K64" s="11">
        <f t="shared" si="6"/>
        <v>12.016655108639842</v>
      </c>
      <c r="L64" s="11">
        <f t="shared" si="6"/>
        <v>38</v>
      </c>
      <c r="M64" s="11">
        <f t="shared" si="6"/>
        <v>60.22594131352232</v>
      </c>
      <c r="N64" s="11">
        <f t="shared" si="6"/>
        <v>120.16655108639843</v>
      </c>
      <c r="O64" s="11">
        <f t="shared" si="6"/>
        <v>380</v>
      </c>
      <c r="P64" s="11">
        <f t="shared" si="6"/>
        <v>1201.6655108639845</v>
      </c>
      <c r="Q64" s="11">
        <f t="shared" si="6"/>
        <v>1904.5114877836349</v>
      </c>
      <c r="R64" s="11">
        <f t="shared" si="6"/>
        <v>3800</v>
      </c>
      <c r="S64" s="11">
        <f t="shared" si="6"/>
        <v>12016.655108639854</v>
      </c>
      <c r="T64" s="11">
        <f t="shared" si="6"/>
        <v>38000</v>
      </c>
      <c r="U64" s="12">
        <f t="shared" si="6"/>
        <v>4783916.5648178402</v>
      </c>
    </row>
    <row r="65" spans="6:21" x14ac:dyDescent="0.3">
      <c r="F65" s="4">
        <v>39</v>
      </c>
      <c r="G65" s="31">
        <f t="shared" si="1"/>
        <v>2.7083333333333334E-2</v>
      </c>
      <c r="H65" s="10">
        <f t="shared" si="6"/>
        <v>0.39</v>
      </c>
      <c r="I65" s="11">
        <f t="shared" si="6"/>
        <v>1.2332882874656677</v>
      </c>
      <c r="J65" s="11">
        <f t="shared" si="6"/>
        <v>3.9000000000000004</v>
      </c>
      <c r="K65" s="11">
        <f t="shared" si="6"/>
        <v>12.332882874656679</v>
      </c>
      <c r="L65" s="11">
        <f t="shared" si="6"/>
        <v>39</v>
      </c>
      <c r="M65" s="11">
        <f t="shared" si="6"/>
        <v>61.810834505983429</v>
      </c>
      <c r="N65" s="11">
        <f t="shared" si="6"/>
        <v>123.3288287465668</v>
      </c>
      <c r="O65" s="11">
        <f t="shared" si="6"/>
        <v>390</v>
      </c>
      <c r="P65" s="11">
        <f t="shared" si="6"/>
        <v>1233.2882874656684</v>
      </c>
      <c r="Q65" s="11">
        <f t="shared" si="6"/>
        <v>1954.6302111463622</v>
      </c>
      <c r="R65" s="11">
        <f t="shared" si="6"/>
        <v>3900</v>
      </c>
      <c r="S65" s="11">
        <f t="shared" si="6"/>
        <v>12332.882874656692</v>
      </c>
      <c r="T65" s="11">
        <f t="shared" si="6"/>
        <v>39000</v>
      </c>
      <c r="U65" s="12">
        <f t="shared" si="6"/>
        <v>4909809.1059972569</v>
      </c>
    </row>
    <row r="66" spans="6:21" x14ac:dyDescent="0.3">
      <c r="F66" s="4">
        <v>40</v>
      </c>
      <c r="G66" s="31">
        <f t="shared" si="1"/>
        <v>2.7777777777777776E-2</v>
      </c>
      <c r="H66" s="10">
        <f t="shared" si="6"/>
        <v>0.4</v>
      </c>
      <c r="I66" s="11">
        <f t="shared" si="6"/>
        <v>1.2649110640673513</v>
      </c>
      <c r="J66" s="11">
        <f t="shared" si="6"/>
        <v>4</v>
      </c>
      <c r="K66" s="11">
        <f t="shared" si="6"/>
        <v>12.649110640673518</v>
      </c>
      <c r="L66" s="11">
        <f t="shared" si="6"/>
        <v>40</v>
      </c>
      <c r="M66" s="11">
        <f t="shared" si="6"/>
        <v>63.395727698444546</v>
      </c>
      <c r="N66" s="11">
        <f t="shared" si="6"/>
        <v>126.49110640673518</v>
      </c>
      <c r="O66" s="11">
        <f t="shared" si="6"/>
        <v>400</v>
      </c>
      <c r="P66" s="11">
        <f t="shared" si="6"/>
        <v>1264.9110640673521</v>
      </c>
      <c r="Q66" s="11">
        <f t="shared" si="6"/>
        <v>2004.7489345090894</v>
      </c>
      <c r="R66" s="11">
        <f t="shared" si="6"/>
        <v>4000</v>
      </c>
      <c r="S66" s="11">
        <f t="shared" si="6"/>
        <v>12649.110640673531</v>
      </c>
      <c r="T66" s="11">
        <f t="shared" si="6"/>
        <v>40000</v>
      </c>
      <c r="U66" s="12">
        <f t="shared" si="6"/>
        <v>5035701.6471766736</v>
      </c>
    </row>
    <row r="67" spans="6:21" x14ac:dyDescent="0.3">
      <c r="F67" s="4">
        <v>45</v>
      </c>
      <c r="G67" s="31">
        <f t="shared" si="1"/>
        <v>3.125E-2</v>
      </c>
      <c r="H67" s="10">
        <f t="shared" si="6"/>
        <v>0.45</v>
      </c>
      <c r="I67" s="11">
        <f t="shared" si="6"/>
        <v>1.4230249470757703</v>
      </c>
      <c r="J67" s="11">
        <f t="shared" si="6"/>
        <v>4.5</v>
      </c>
      <c r="K67" s="11">
        <f t="shared" si="6"/>
        <v>14.230249470757707</v>
      </c>
      <c r="L67" s="11">
        <f t="shared" si="6"/>
        <v>45</v>
      </c>
      <c r="M67" s="11">
        <f t="shared" si="6"/>
        <v>71.320193660750107</v>
      </c>
      <c r="N67" s="11">
        <f t="shared" si="6"/>
        <v>142.30249470757707</v>
      </c>
      <c r="O67" s="11">
        <f t="shared" si="6"/>
        <v>450</v>
      </c>
      <c r="P67" s="11">
        <f t="shared" si="6"/>
        <v>1423.0249470757713</v>
      </c>
      <c r="Q67" s="11">
        <f t="shared" si="6"/>
        <v>2255.3425513227257</v>
      </c>
      <c r="R67" s="11">
        <f t="shared" si="6"/>
        <v>4500</v>
      </c>
      <c r="S67" s="11">
        <f t="shared" si="6"/>
        <v>14230.249470757721</v>
      </c>
      <c r="T67" s="11">
        <f t="shared" si="6"/>
        <v>45000</v>
      </c>
      <c r="U67" s="12">
        <f t="shared" si="6"/>
        <v>5665164.3530737581</v>
      </c>
    </row>
    <row r="68" spans="6:21" x14ac:dyDescent="0.3">
      <c r="F68" s="4">
        <v>50</v>
      </c>
      <c r="G68" s="31">
        <f t="shared" si="1"/>
        <v>3.4722222222222224E-2</v>
      </c>
      <c r="H68" s="10">
        <f t="shared" si="6"/>
        <v>0.5</v>
      </c>
      <c r="I68" s="11">
        <f t="shared" si="6"/>
        <v>1.5811388300841893</v>
      </c>
      <c r="J68" s="11">
        <f t="shared" si="6"/>
        <v>5</v>
      </c>
      <c r="K68" s="11">
        <f t="shared" si="6"/>
        <v>15.811388300841896</v>
      </c>
      <c r="L68" s="11">
        <f t="shared" si="6"/>
        <v>50</v>
      </c>
      <c r="M68" s="11">
        <f t="shared" si="6"/>
        <v>79.244659623055682</v>
      </c>
      <c r="N68" s="11">
        <f t="shared" si="6"/>
        <v>158.11388300841898</v>
      </c>
      <c r="O68" s="11">
        <f t="shared" si="6"/>
        <v>500</v>
      </c>
      <c r="P68" s="11">
        <f t="shared" si="6"/>
        <v>1581.1388300841902</v>
      </c>
      <c r="Q68" s="11">
        <f t="shared" si="6"/>
        <v>2505.9361681363621</v>
      </c>
      <c r="R68" s="11">
        <f t="shared" si="6"/>
        <v>5000</v>
      </c>
      <c r="S68" s="11">
        <f t="shared" si="6"/>
        <v>15811.388300841912</v>
      </c>
      <c r="T68" s="11">
        <f t="shared" si="6"/>
        <v>50000</v>
      </c>
      <c r="U68" s="12">
        <f t="shared" si="6"/>
        <v>6294627.0589708425</v>
      </c>
    </row>
    <row r="69" spans="6:21" x14ac:dyDescent="0.3">
      <c r="F69" s="4">
        <v>55</v>
      </c>
      <c r="G69" s="31">
        <f t="shared" si="1"/>
        <v>3.8194444444444448E-2</v>
      </c>
      <c r="H69" s="10">
        <f t="shared" si="6"/>
        <v>0.55000000000000004</v>
      </c>
      <c r="I69" s="11">
        <f t="shared" si="6"/>
        <v>1.7392527130926081</v>
      </c>
      <c r="J69" s="11">
        <f t="shared" si="6"/>
        <v>5.5</v>
      </c>
      <c r="K69" s="11">
        <f t="shared" si="6"/>
        <v>17.392527130926087</v>
      </c>
      <c r="L69" s="11">
        <f t="shared" si="6"/>
        <v>55</v>
      </c>
      <c r="M69" s="11">
        <f t="shared" si="6"/>
        <v>87.169125585361243</v>
      </c>
      <c r="N69" s="11">
        <f t="shared" si="6"/>
        <v>173.92527130926086</v>
      </c>
      <c r="O69" s="11">
        <f t="shared" si="6"/>
        <v>550</v>
      </c>
      <c r="P69" s="11">
        <f t="shared" si="6"/>
        <v>1739.2527130926092</v>
      </c>
      <c r="Q69" s="11">
        <f t="shared" si="6"/>
        <v>2756.529784949998</v>
      </c>
      <c r="R69" s="11">
        <f t="shared" si="6"/>
        <v>5500</v>
      </c>
      <c r="S69" s="11">
        <f t="shared" si="6"/>
        <v>17392.527130926104</v>
      </c>
      <c r="T69" s="11">
        <f t="shared" si="6"/>
        <v>55000</v>
      </c>
      <c r="U69" s="12">
        <f t="shared" si="6"/>
        <v>6924089.7648679269</v>
      </c>
    </row>
    <row r="70" spans="6:21" x14ac:dyDescent="0.3">
      <c r="F70" s="4">
        <v>60</v>
      </c>
      <c r="G70" s="31">
        <f t="shared" si="1"/>
        <v>4.1666666666666664E-2</v>
      </c>
      <c r="H70" s="10">
        <f t="shared" si="6"/>
        <v>0.6</v>
      </c>
      <c r="I70" s="11">
        <f t="shared" si="6"/>
        <v>1.8973665961010271</v>
      </c>
      <c r="J70" s="11">
        <f t="shared" si="6"/>
        <v>6</v>
      </c>
      <c r="K70" s="11">
        <f t="shared" si="6"/>
        <v>18.973665961010276</v>
      </c>
      <c r="L70" s="11">
        <f t="shared" si="6"/>
        <v>60</v>
      </c>
      <c r="M70" s="11">
        <f t="shared" si="6"/>
        <v>95.093591547666819</v>
      </c>
      <c r="N70" s="11">
        <f t="shared" si="6"/>
        <v>189.73665961010278</v>
      </c>
      <c r="O70" s="11">
        <f t="shared" si="6"/>
        <v>600</v>
      </c>
      <c r="P70" s="11">
        <f t="shared" si="6"/>
        <v>1897.3665961010281</v>
      </c>
      <c r="Q70" s="11">
        <f t="shared" si="6"/>
        <v>3007.1234017636343</v>
      </c>
      <c r="R70" s="11">
        <f t="shared" si="6"/>
        <v>6000</v>
      </c>
      <c r="S70" s="11">
        <f t="shared" si="6"/>
        <v>18973.665961010294</v>
      </c>
      <c r="T70" s="11">
        <f t="shared" si="6"/>
        <v>60000</v>
      </c>
      <c r="U70" s="12">
        <f t="shared" si="6"/>
        <v>7553552.4707650105</v>
      </c>
    </row>
    <row r="71" spans="6:21" x14ac:dyDescent="0.3">
      <c r="F71" s="4">
        <v>65</v>
      </c>
      <c r="G71" s="31">
        <f t="shared" si="1"/>
        <v>4.5138888888888888E-2</v>
      </c>
      <c r="H71" s="10">
        <f t="shared" si="6"/>
        <v>0.65</v>
      </c>
      <c r="I71" s="11">
        <f t="shared" si="6"/>
        <v>2.0554804791094461</v>
      </c>
      <c r="J71" s="11">
        <f t="shared" si="6"/>
        <v>6.5</v>
      </c>
      <c r="K71" s="11">
        <f t="shared" si="6"/>
        <v>20.554804791094465</v>
      </c>
      <c r="L71" s="11">
        <f t="shared" si="6"/>
        <v>65</v>
      </c>
      <c r="M71" s="11">
        <f t="shared" si="6"/>
        <v>103.01805750997238</v>
      </c>
      <c r="N71" s="11">
        <f t="shared" si="6"/>
        <v>205.54804791094466</v>
      </c>
      <c r="O71" s="11">
        <f t="shared" si="6"/>
        <v>650</v>
      </c>
      <c r="P71" s="11">
        <f t="shared" si="6"/>
        <v>2055.4804791094471</v>
      </c>
      <c r="Q71" s="11">
        <f t="shared" si="6"/>
        <v>3257.7170185772707</v>
      </c>
      <c r="R71" s="11">
        <f t="shared" si="6"/>
        <v>6500</v>
      </c>
      <c r="S71" s="11">
        <f t="shared" si="6"/>
        <v>20554.804791094484</v>
      </c>
      <c r="T71" s="11">
        <f t="shared" si="6"/>
        <v>65000</v>
      </c>
      <c r="U71" s="12">
        <f t="shared" si="6"/>
        <v>8183015.1766620949</v>
      </c>
    </row>
    <row r="72" spans="6:21" x14ac:dyDescent="0.3">
      <c r="F72" s="4">
        <v>70</v>
      </c>
      <c r="G72" s="31">
        <f t="shared" si="1"/>
        <v>4.8611111111111112E-2</v>
      </c>
      <c r="H72" s="10">
        <f t="shared" si="6"/>
        <v>0.70000000000000007</v>
      </c>
      <c r="I72" s="11">
        <f t="shared" si="6"/>
        <v>2.2135943621178651</v>
      </c>
      <c r="J72" s="11">
        <f t="shared" si="6"/>
        <v>7</v>
      </c>
      <c r="K72" s="11">
        <f t="shared" si="6"/>
        <v>22.135943621178654</v>
      </c>
      <c r="L72" s="11">
        <f t="shared" si="6"/>
        <v>70</v>
      </c>
      <c r="M72" s="11">
        <f t="shared" si="6"/>
        <v>110.94252347227795</v>
      </c>
      <c r="N72" s="11">
        <f t="shared" si="6"/>
        <v>221.35943621178657</v>
      </c>
      <c r="O72" s="11">
        <f t="shared" si="6"/>
        <v>700</v>
      </c>
      <c r="P72" s="11">
        <f t="shared" si="6"/>
        <v>2213.5943621178662</v>
      </c>
      <c r="Q72" s="11">
        <f t="shared" si="6"/>
        <v>3508.3106353909066</v>
      </c>
      <c r="R72" s="11">
        <f t="shared" si="6"/>
        <v>7000</v>
      </c>
      <c r="S72" s="11">
        <f t="shared" si="6"/>
        <v>22135.943621178678</v>
      </c>
      <c r="T72" s="11">
        <f t="shared" si="6"/>
        <v>70000</v>
      </c>
      <c r="U72" s="12">
        <f t="shared" si="6"/>
        <v>8812477.8825591784</v>
      </c>
    </row>
    <row r="73" spans="6:21" x14ac:dyDescent="0.3">
      <c r="F73" s="4">
        <v>75</v>
      </c>
      <c r="G73" s="31">
        <f t="shared" si="1"/>
        <v>5.2083333333333336E-2</v>
      </c>
      <c r="H73" s="10">
        <f t="shared" ref="H73:U82" si="7">$F73*10^((H$9-70)/$H$6)</f>
        <v>0.75</v>
      </c>
      <c r="I73" s="11">
        <f t="shared" si="7"/>
        <v>2.3717082451262836</v>
      </c>
      <c r="J73" s="11">
        <f t="shared" si="7"/>
        <v>7.5</v>
      </c>
      <c r="K73" s="11">
        <f t="shared" si="7"/>
        <v>23.717082451262847</v>
      </c>
      <c r="L73" s="11">
        <f t="shared" si="7"/>
        <v>75</v>
      </c>
      <c r="M73" s="11">
        <f t="shared" si="7"/>
        <v>118.86698943458352</v>
      </c>
      <c r="N73" s="11">
        <f t="shared" si="7"/>
        <v>237.17082451262846</v>
      </c>
      <c r="O73" s="11">
        <f t="shared" si="7"/>
        <v>750</v>
      </c>
      <c r="P73" s="11">
        <f t="shared" si="7"/>
        <v>2371.7082451262854</v>
      </c>
      <c r="Q73" s="11">
        <f t="shared" si="7"/>
        <v>3758.9042522045429</v>
      </c>
      <c r="R73" s="11">
        <f t="shared" si="7"/>
        <v>7500</v>
      </c>
      <c r="S73" s="11">
        <f t="shared" si="7"/>
        <v>23717.082451262868</v>
      </c>
      <c r="T73" s="11">
        <f t="shared" si="7"/>
        <v>75000</v>
      </c>
      <c r="U73" s="12">
        <f t="shared" si="7"/>
        <v>9441940.5884562638</v>
      </c>
    </row>
    <row r="74" spans="6:21" x14ac:dyDescent="0.3">
      <c r="F74" s="4">
        <v>80</v>
      </c>
      <c r="G74" s="31">
        <f t="shared" si="1"/>
        <v>5.5555555555555552E-2</v>
      </c>
      <c r="H74" s="10">
        <f t="shared" si="7"/>
        <v>0.8</v>
      </c>
      <c r="I74" s="11">
        <f t="shared" si="7"/>
        <v>2.5298221281347026</v>
      </c>
      <c r="J74" s="11">
        <f t="shared" si="7"/>
        <v>8</v>
      </c>
      <c r="K74" s="11">
        <f t="shared" si="7"/>
        <v>25.298221281347036</v>
      </c>
      <c r="L74" s="11">
        <f t="shared" si="7"/>
        <v>80</v>
      </c>
      <c r="M74" s="11">
        <f t="shared" si="7"/>
        <v>126.79145539688909</v>
      </c>
      <c r="N74" s="11">
        <f t="shared" si="7"/>
        <v>252.98221281347037</v>
      </c>
      <c r="O74" s="11">
        <f t="shared" si="7"/>
        <v>800</v>
      </c>
      <c r="P74" s="11">
        <f t="shared" si="7"/>
        <v>2529.8221281347041</v>
      </c>
      <c r="Q74" s="11">
        <f t="shared" si="7"/>
        <v>4009.4978690181788</v>
      </c>
      <c r="R74" s="11">
        <f t="shared" si="7"/>
        <v>8000</v>
      </c>
      <c r="S74" s="11">
        <f t="shared" si="7"/>
        <v>25298.221281347061</v>
      </c>
      <c r="T74" s="11">
        <f t="shared" si="7"/>
        <v>80000</v>
      </c>
      <c r="U74" s="12">
        <f t="shared" si="7"/>
        <v>10071403.294353347</v>
      </c>
    </row>
    <row r="75" spans="6:21" x14ac:dyDescent="0.3">
      <c r="F75" s="4">
        <v>85</v>
      </c>
      <c r="G75" s="31">
        <f t="shared" si="1"/>
        <v>5.9027777777777776E-2</v>
      </c>
      <c r="H75" s="10">
        <f t="shared" si="7"/>
        <v>0.85</v>
      </c>
      <c r="I75" s="11">
        <f t="shared" si="7"/>
        <v>2.6879360111431216</v>
      </c>
      <c r="J75" s="11">
        <f t="shared" si="7"/>
        <v>8.5</v>
      </c>
      <c r="K75" s="11">
        <f t="shared" si="7"/>
        <v>26.879360111431225</v>
      </c>
      <c r="L75" s="11">
        <f t="shared" si="7"/>
        <v>85</v>
      </c>
      <c r="M75" s="11">
        <f t="shared" si="7"/>
        <v>134.71592135919465</v>
      </c>
      <c r="N75" s="11">
        <f t="shared" si="7"/>
        <v>268.79360111431225</v>
      </c>
      <c r="O75" s="11">
        <f t="shared" si="7"/>
        <v>850</v>
      </c>
      <c r="P75" s="11">
        <f t="shared" si="7"/>
        <v>2687.9360111431233</v>
      </c>
      <c r="Q75" s="11">
        <f t="shared" si="7"/>
        <v>4260.0914858318156</v>
      </c>
      <c r="R75" s="11">
        <f t="shared" si="7"/>
        <v>8500</v>
      </c>
      <c r="S75" s="11">
        <f t="shared" si="7"/>
        <v>26879.360111431251</v>
      </c>
      <c r="T75" s="11">
        <f t="shared" si="7"/>
        <v>85000</v>
      </c>
      <c r="U75" s="12">
        <f t="shared" si="7"/>
        <v>10700866.000250433</v>
      </c>
    </row>
    <row r="76" spans="6:21" x14ac:dyDescent="0.3">
      <c r="F76" s="4">
        <v>90</v>
      </c>
      <c r="G76" s="31">
        <f t="shared" si="1"/>
        <v>6.25E-2</v>
      </c>
      <c r="H76" s="10">
        <f t="shared" si="7"/>
        <v>0.9</v>
      </c>
      <c r="I76" s="11">
        <f t="shared" si="7"/>
        <v>2.8460498941515406</v>
      </c>
      <c r="J76" s="11">
        <f t="shared" si="7"/>
        <v>9</v>
      </c>
      <c r="K76" s="11">
        <f t="shared" si="7"/>
        <v>28.460498941515414</v>
      </c>
      <c r="L76" s="11">
        <f t="shared" si="7"/>
        <v>90</v>
      </c>
      <c r="M76" s="11">
        <f t="shared" si="7"/>
        <v>142.64038732150021</v>
      </c>
      <c r="N76" s="11">
        <f t="shared" si="7"/>
        <v>284.60498941515414</v>
      </c>
      <c r="O76" s="11">
        <f t="shared" si="7"/>
        <v>900</v>
      </c>
      <c r="P76" s="11">
        <f t="shared" si="7"/>
        <v>2846.0498941515425</v>
      </c>
      <c r="Q76" s="11">
        <f t="shared" si="7"/>
        <v>4510.6851026454515</v>
      </c>
      <c r="R76" s="11">
        <f t="shared" si="7"/>
        <v>9000</v>
      </c>
      <c r="S76" s="11">
        <f t="shared" si="7"/>
        <v>28460.498941515441</v>
      </c>
      <c r="T76" s="11">
        <f t="shared" si="7"/>
        <v>90000</v>
      </c>
      <c r="U76" s="12">
        <f t="shared" si="7"/>
        <v>11330328.706147516</v>
      </c>
    </row>
    <row r="77" spans="6:21" x14ac:dyDescent="0.3">
      <c r="F77" s="4">
        <v>95</v>
      </c>
      <c r="G77" s="31">
        <f t="shared" si="1"/>
        <v>6.5972222222222224E-2</v>
      </c>
      <c r="H77" s="10">
        <f t="shared" si="7"/>
        <v>0.95000000000000007</v>
      </c>
      <c r="I77" s="11">
        <f t="shared" si="7"/>
        <v>3.0041637771599596</v>
      </c>
      <c r="J77" s="11">
        <f t="shared" si="7"/>
        <v>9.5</v>
      </c>
      <c r="K77" s="11">
        <f t="shared" si="7"/>
        <v>30.041637771599603</v>
      </c>
      <c r="L77" s="11">
        <f t="shared" si="7"/>
        <v>95</v>
      </c>
      <c r="M77" s="11">
        <f t="shared" si="7"/>
        <v>150.5648532838058</v>
      </c>
      <c r="N77" s="11">
        <f t="shared" si="7"/>
        <v>300.41637771599608</v>
      </c>
      <c r="O77" s="11">
        <f t="shared" si="7"/>
        <v>950</v>
      </c>
      <c r="P77" s="11">
        <f t="shared" si="7"/>
        <v>3004.1637771599612</v>
      </c>
      <c r="Q77" s="11">
        <f t="shared" si="7"/>
        <v>4761.2787194590874</v>
      </c>
      <c r="R77" s="11">
        <f t="shared" si="7"/>
        <v>9500</v>
      </c>
      <c r="S77" s="11">
        <f t="shared" si="7"/>
        <v>30041.637771599635</v>
      </c>
      <c r="T77" s="11">
        <f t="shared" si="7"/>
        <v>95000</v>
      </c>
      <c r="U77" s="12">
        <f t="shared" si="7"/>
        <v>11959791.4120446</v>
      </c>
    </row>
    <row r="78" spans="6:21" x14ac:dyDescent="0.3">
      <c r="F78" s="4">
        <v>100</v>
      </c>
      <c r="G78" s="31">
        <f t="shared" ref="G78:G106" si="8">F78/1440</f>
        <v>6.9444444444444448E-2</v>
      </c>
      <c r="H78" s="10">
        <f t="shared" si="7"/>
        <v>1</v>
      </c>
      <c r="I78" s="11">
        <f t="shared" si="7"/>
        <v>3.1622776601683786</v>
      </c>
      <c r="J78" s="11">
        <f t="shared" si="7"/>
        <v>10</v>
      </c>
      <c r="K78" s="11">
        <f t="shared" si="7"/>
        <v>31.622776601683793</v>
      </c>
      <c r="L78" s="11">
        <f t="shared" si="7"/>
        <v>100</v>
      </c>
      <c r="M78" s="11">
        <f t="shared" si="7"/>
        <v>158.48931924611136</v>
      </c>
      <c r="N78" s="11">
        <f t="shared" si="7"/>
        <v>316.22776601683796</v>
      </c>
      <c r="O78" s="11">
        <f t="shared" si="7"/>
        <v>1000</v>
      </c>
      <c r="P78" s="11">
        <f t="shared" si="7"/>
        <v>3162.2776601683804</v>
      </c>
      <c r="Q78" s="11">
        <f t="shared" si="7"/>
        <v>5011.8723362727242</v>
      </c>
      <c r="R78" s="11">
        <f t="shared" si="7"/>
        <v>10000</v>
      </c>
      <c r="S78" s="11">
        <f t="shared" si="7"/>
        <v>31622.776601683825</v>
      </c>
      <c r="T78" s="11">
        <f t="shared" si="7"/>
        <v>100000</v>
      </c>
      <c r="U78" s="12">
        <f t="shared" si="7"/>
        <v>12589254.117941685</v>
      </c>
    </row>
    <row r="79" spans="6:21" x14ac:dyDescent="0.3">
      <c r="F79" s="4">
        <v>105</v>
      </c>
      <c r="G79" s="31">
        <f t="shared" si="8"/>
        <v>7.2916666666666671E-2</v>
      </c>
      <c r="H79" s="10">
        <f t="shared" si="7"/>
        <v>1.05</v>
      </c>
      <c r="I79" s="11">
        <f t="shared" si="7"/>
        <v>3.3203915431767972</v>
      </c>
      <c r="J79" s="11">
        <f t="shared" si="7"/>
        <v>10.5</v>
      </c>
      <c r="K79" s="11">
        <f t="shared" si="7"/>
        <v>33.203915431767982</v>
      </c>
      <c r="L79" s="11">
        <f t="shared" si="7"/>
        <v>105</v>
      </c>
      <c r="M79" s="11">
        <f t="shared" si="7"/>
        <v>166.41378520841693</v>
      </c>
      <c r="N79" s="11">
        <f t="shared" si="7"/>
        <v>332.03915431767985</v>
      </c>
      <c r="O79" s="11">
        <f t="shared" si="7"/>
        <v>1050</v>
      </c>
      <c r="P79" s="11">
        <f t="shared" si="7"/>
        <v>3320.3915431767991</v>
      </c>
      <c r="Q79" s="11">
        <f t="shared" si="7"/>
        <v>5262.4659530863601</v>
      </c>
      <c r="R79" s="11">
        <f t="shared" si="7"/>
        <v>10500</v>
      </c>
      <c r="S79" s="11">
        <f t="shared" si="7"/>
        <v>33203.915431768015</v>
      </c>
      <c r="T79" s="11">
        <f t="shared" si="7"/>
        <v>105000</v>
      </c>
      <c r="U79" s="12">
        <f t="shared" si="7"/>
        <v>13218716.823838769</v>
      </c>
    </row>
    <row r="80" spans="6:21" x14ac:dyDescent="0.3">
      <c r="F80" s="4">
        <v>110</v>
      </c>
      <c r="G80" s="31">
        <f t="shared" si="8"/>
        <v>7.6388888888888895E-2</v>
      </c>
      <c r="H80" s="10">
        <f t="shared" si="7"/>
        <v>1.1000000000000001</v>
      </c>
      <c r="I80" s="11">
        <f t="shared" si="7"/>
        <v>3.4785054261852162</v>
      </c>
      <c r="J80" s="11">
        <f t="shared" si="7"/>
        <v>11</v>
      </c>
      <c r="K80" s="11">
        <f t="shared" si="7"/>
        <v>34.785054261852174</v>
      </c>
      <c r="L80" s="11">
        <f t="shared" si="7"/>
        <v>110</v>
      </c>
      <c r="M80" s="11">
        <f t="shared" si="7"/>
        <v>174.33825117072249</v>
      </c>
      <c r="N80" s="11">
        <f t="shared" si="7"/>
        <v>347.85054261852173</v>
      </c>
      <c r="O80" s="11">
        <f t="shared" si="7"/>
        <v>1100</v>
      </c>
      <c r="P80" s="11">
        <f t="shared" si="7"/>
        <v>3478.5054261852183</v>
      </c>
      <c r="Q80" s="11">
        <f t="shared" si="7"/>
        <v>5513.0595698999959</v>
      </c>
      <c r="R80" s="11">
        <f t="shared" si="7"/>
        <v>11000</v>
      </c>
      <c r="S80" s="11">
        <f t="shared" si="7"/>
        <v>34785.054261852209</v>
      </c>
      <c r="T80" s="11">
        <f t="shared" si="7"/>
        <v>110000</v>
      </c>
      <c r="U80" s="12">
        <f t="shared" si="7"/>
        <v>13848179.529735854</v>
      </c>
    </row>
    <row r="81" spans="6:21" x14ac:dyDescent="0.3">
      <c r="F81" s="4">
        <v>115</v>
      </c>
      <c r="G81" s="31">
        <f t="shared" si="8"/>
        <v>7.9861111111111105E-2</v>
      </c>
      <c r="H81" s="10">
        <f t="shared" si="7"/>
        <v>1.1500000000000001</v>
      </c>
      <c r="I81" s="11">
        <f t="shared" si="7"/>
        <v>3.6366193091936352</v>
      </c>
      <c r="J81" s="11">
        <f t="shared" si="7"/>
        <v>11.5</v>
      </c>
      <c r="K81" s="11">
        <f t="shared" si="7"/>
        <v>36.36619309193636</v>
      </c>
      <c r="L81" s="11">
        <f t="shared" si="7"/>
        <v>115</v>
      </c>
      <c r="M81" s="11">
        <f t="shared" si="7"/>
        <v>182.26271713302808</v>
      </c>
      <c r="N81" s="11">
        <f t="shared" si="7"/>
        <v>363.66193091936367</v>
      </c>
      <c r="O81" s="11">
        <f t="shared" si="7"/>
        <v>1150</v>
      </c>
      <c r="P81" s="11">
        <f t="shared" si="7"/>
        <v>3636.6193091936375</v>
      </c>
      <c r="Q81" s="11">
        <f t="shared" si="7"/>
        <v>5763.6531867136327</v>
      </c>
      <c r="R81" s="11">
        <f t="shared" si="7"/>
        <v>11500</v>
      </c>
      <c r="S81" s="11">
        <f t="shared" si="7"/>
        <v>36366.193091936395</v>
      </c>
      <c r="T81" s="11">
        <f t="shared" si="7"/>
        <v>115000</v>
      </c>
      <c r="U81" s="12">
        <f t="shared" si="7"/>
        <v>14477642.235632937</v>
      </c>
    </row>
    <row r="82" spans="6:21" x14ac:dyDescent="0.3">
      <c r="F82" s="4">
        <v>120</v>
      </c>
      <c r="G82" s="31">
        <f t="shared" si="8"/>
        <v>8.3333333333333329E-2</v>
      </c>
      <c r="H82" s="10">
        <f t="shared" si="7"/>
        <v>1.2</v>
      </c>
      <c r="I82" s="11">
        <f t="shared" si="7"/>
        <v>3.7947331922020542</v>
      </c>
      <c r="J82" s="11">
        <f t="shared" si="7"/>
        <v>12</v>
      </c>
      <c r="K82" s="11">
        <f t="shared" si="7"/>
        <v>37.947331922020552</v>
      </c>
      <c r="L82" s="11">
        <f t="shared" si="7"/>
        <v>120</v>
      </c>
      <c r="M82" s="11">
        <f t="shared" si="7"/>
        <v>190.18718309533364</v>
      </c>
      <c r="N82" s="11">
        <f t="shared" si="7"/>
        <v>379.47331922020555</v>
      </c>
      <c r="O82" s="11">
        <f t="shared" si="7"/>
        <v>1200</v>
      </c>
      <c r="P82" s="11">
        <f t="shared" si="7"/>
        <v>3794.7331922020562</v>
      </c>
      <c r="Q82" s="11">
        <f t="shared" si="7"/>
        <v>6014.2468035272686</v>
      </c>
      <c r="R82" s="11">
        <f t="shared" si="7"/>
        <v>12000</v>
      </c>
      <c r="S82" s="11">
        <f t="shared" si="7"/>
        <v>37947.331922020589</v>
      </c>
      <c r="T82" s="11">
        <f t="shared" si="7"/>
        <v>120000</v>
      </c>
      <c r="U82" s="12">
        <f t="shared" si="7"/>
        <v>15107104.941530021</v>
      </c>
    </row>
    <row r="83" spans="6:21" x14ac:dyDescent="0.3">
      <c r="F83" s="4">
        <v>125</v>
      </c>
      <c r="G83" s="31">
        <f t="shared" si="8"/>
        <v>8.6805555555555552E-2</v>
      </c>
      <c r="H83" s="10">
        <f t="shared" ref="H83:U92" si="9">$F83*10^((H$9-70)/$H$6)</f>
        <v>1.25</v>
      </c>
      <c r="I83" s="11">
        <f t="shared" si="9"/>
        <v>3.9528470752104732</v>
      </c>
      <c r="J83" s="11">
        <f t="shared" si="9"/>
        <v>12.5</v>
      </c>
      <c r="K83" s="11">
        <f t="shared" si="9"/>
        <v>39.528470752104745</v>
      </c>
      <c r="L83" s="11">
        <f t="shared" si="9"/>
        <v>125</v>
      </c>
      <c r="M83" s="11">
        <f t="shared" si="9"/>
        <v>198.1116490576392</v>
      </c>
      <c r="N83" s="11">
        <f t="shared" si="9"/>
        <v>395.28470752104744</v>
      </c>
      <c r="O83" s="11">
        <f t="shared" si="9"/>
        <v>1250</v>
      </c>
      <c r="P83" s="11">
        <f t="shared" si="9"/>
        <v>3952.8470752104754</v>
      </c>
      <c r="Q83" s="11">
        <f t="shared" si="9"/>
        <v>6264.8404203409045</v>
      </c>
      <c r="R83" s="11">
        <f t="shared" si="9"/>
        <v>12500</v>
      </c>
      <c r="S83" s="11">
        <f t="shared" si="9"/>
        <v>39528.470752104782</v>
      </c>
      <c r="T83" s="11">
        <f t="shared" si="9"/>
        <v>125000</v>
      </c>
      <c r="U83" s="12">
        <f t="shared" si="9"/>
        <v>15736567.647427106</v>
      </c>
    </row>
    <row r="84" spans="6:21" x14ac:dyDescent="0.3">
      <c r="F84" s="4">
        <v>130</v>
      </c>
      <c r="G84" s="31">
        <f t="shared" si="8"/>
        <v>9.0277777777777776E-2</v>
      </c>
      <c r="H84" s="10">
        <f t="shared" si="9"/>
        <v>1.3</v>
      </c>
      <c r="I84" s="11">
        <f t="shared" si="9"/>
        <v>4.1109609582188922</v>
      </c>
      <c r="J84" s="11">
        <f t="shared" si="9"/>
        <v>13</v>
      </c>
      <c r="K84" s="11">
        <f t="shared" si="9"/>
        <v>41.109609582188931</v>
      </c>
      <c r="L84" s="11">
        <f t="shared" si="9"/>
        <v>130</v>
      </c>
      <c r="M84" s="11">
        <f t="shared" si="9"/>
        <v>206.03611501994476</v>
      </c>
      <c r="N84" s="11">
        <f t="shared" si="9"/>
        <v>411.09609582188932</v>
      </c>
      <c r="O84" s="11">
        <f t="shared" si="9"/>
        <v>1300</v>
      </c>
      <c r="P84" s="11">
        <f t="shared" si="9"/>
        <v>4110.9609582188941</v>
      </c>
      <c r="Q84" s="11">
        <f t="shared" si="9"/>
        <v>6515.4340371545413</v>
      </c>
      <c r="R84" s="11">
        <f t="shared" si="9"/>
        <v>13000</v>
      </c>
      <c r="S84" s="11">
        <f t="shared" si="9"/>
        <v>41109.609582188968</v>
      </c>
      <c r="T84" s="11">
        <f t="shared" si="9"/>
        <v>130000</v>
      </c>
      <c r="U84" s="12">
        <f t="shared" si="9"/>
        <v>16366030.35332419</v>
      </c>
    </row>
    <row r="85" spans="6:21" x14ac:dyDescent="0.3">
      <c r="F85" s="4">
        <v>135</v>
      </c>
      <c r="G85" s="31">
        <f t="shared" si="8"/>
        <v>9.375E-2</v>
      </c>
      <c r="H85" s="10">
        <f t="shared" si="9"/>
        <v>1.35</v>
      </c>
      <c r="I85" s="11">
        <f t="shared" si="9"/>
        <v>4.2690748412273107</v>
      </c>
      <c r="J85" s="11">
        <f t="shared" si="9"/>
        <v>13.5</v>
      </c>
      <c r="K85" s="11">
        <f t="shared" si="9"/>
        <v>42.690748412273123</v>
      </c>
      <c r="L85" s="11">
        <f t="shared" si="9"/>
        <v>135</v>
      </c>
      <c r="M85" s="11">
        <f t="shared" si="9"/>
        <v>213.96058098225035</v>
      </c>
      <c r="N85" s="11">
        <f t="shared" si="9"/>
        <v>426.90748412273126</v>
      </c>
      <c r="O85" s="11">
        <f t="shared" si="9"/>
        <v>1350</v>
      </c>
      <c r="P85" s="11">
        <f t="shared" si="9"/>
        <v>4269.0748412273133</v>
      </c>
      <c r="Q85" s="11">
        <f t="shared" si="9"/>
        <v>6766.0276539681772</v>
      </c>
      <c r="R85" s="11">
        <f t="shared" si="9"/>
        <v>13500</v>
      </c>
      <c r="S85" s="11">
        <f t="shared" si="9"/>
        <v>42690.748412273162</v>
      </c>
      <c r="T85" s="11">
        <f t="shared" si="9"/>
        <v>135000</v>
      </c>
      <c r="U85" s="12">
        <f t="shared" si="9"/>
        <v>16995493.059221275</v>
      </c>
    </row>
    <row r="86" spans="6:21" x14ac:dyDescent="0.3">
      <c r="F86" s="4">
        <v>140</v>
      </c>
      <c r="G86" s="31">
        <f t="shared" si="8"/>
        <v>9.7222222222222224E-2</v>
      </c>
      <c r="H86" s="10">
        <f t="shared" si="9"/>
        <v>1.4000000000000001</v>
      </c>
      <c r="I86" s="11">
        <f t="shared" si="9"/>
        <v>4.4271887242357302</v>
      </c>
      <c r="J86" s="11">
        <f t="shared" si="9"/>
        <v>14</v>
      </c>
      <c r="K86" s="11">
        <f t="shared" si="9"/>
        <v>44.271887242357309</v>
      </c>
      <c r="L86" s="11">
        <f t="shared" si="9"/>
        <v>140</v>
      </c>
      <c r="M86" s="11">
        <f t="shared" si="9"/>
        <v>221.88504694455591</v>
      </c>
      <c r="N86" s="11">
        <f t="shared" si="9"/>
        <v>442.71887242357315</v>
      </c>
      <c r="O86" s="11">
        <f t="shared" si="9"/>
        <v>1400</v>
      </c>
      <c r="P86" s="11">
        <f t="shared" si="9"/>
        <v>4427.1887242357325</v>
      </c>
      <c r="Q86" s="11">
        <f t="shared" si="9"/>
        <v>7016.6212707818131</v>
      </c>
      <c r="R86" s="11">
        <f t="shared" si="9"/>
        <v>14000</v>
      </c>
      <c r="S86" s="11">
        <f t="shared" si="9"/>
        <v>44271.887242357356</v>
      </c>
      <c r="T86" s="11">
        <f t="shared" si="9"/>
        <v>140000</v>
      </c>
      <c r="U86" s="12">
        <f t="shared" si="9"/>
        <v>17624955.765118357</v>
      </c>
    </row>
    <row r="87" spans="6:21" x14ac:dyDescent="0.3">
      <c r="F87" s="4">
        <v>145</v>
      </c>
      <c r="G87" s="31">
        <f t="shared" si="8"/>
        <v>0.10069444444444445</v>
      </c>
      <c r="H87" s="10">
        <f t="shared" si="9"/>
        <v>1.45</v>
      </c>
      <c r="I87" s="11">
        <f t="shared" si="9"/>
        <v>4.5853026072441487</v>
      </c>
      <c r="J87" s="11">
        <f t="shared" si="9"/>
        <v>14.5</v>
      </c>
      <c r="K87" s="11">
        <f t="shared" si="9"/>
        <v>45.853026072441502</v>
      </c>
      <c r="L87" s="11">
        <f t="shared" si="9"/>
        <v>145</v>
      </c>
      <c r="M87" s="11">
        <f t="shared" si="9"/>
        <v>229.80951290686147</v>
      </c>
      <c r="N87" s="11">
        <f t="shared" si="9"/>
        <v>458.53026072441503</v>
      </c>
      <c r="O87" s="11">
        <f t="shared" si="9"/>
        <v>1450</v>
      </c>
      <c r="P87" s="11">
        <f t="shared" si="9"/>
        <v>4585.3026072441517</v>
      </c>
      <c r="Q87" s="11">
        <f t="shared" si="9"/>
        <v>7267.2148875954499</v>
      </c>
      <c r="R87" s="11">
        <f t="shared" si="9"/>
        <v>14500</v>
      </c>
      <c r="S87" s="11">
        <f t="shared" si="9"/>
        <v>45853.026072441542</v>
      </c>
      <c r="T87" s="11">
        <f t="shared" si="9"/>
        <v>145000</v>
      </c>
      <c r="U87" s="12">
        <f t="shared" si="9"/>
        <v>18254418.471015442</v>
      </c>
    </row>
    <row r="88" spans="6:21" x14ac:dyDescent="0.3">
      <c r="F88" s="4">
        <v>150</v>
      </c>
      <c r="G88" s="31">
        <f t="shared" si="8"/>
        <v>0.10416666666666667</v>
      </c>
      <c r="H88" s="10">
        <f t="shared" si="9"/>
        <v>1.5</v>
      </c>
      <c r="I88" s="11">
        <f t="shared" si="9"/>
        <v>4.7434164902525673</v>
      </c>
      <c r="J88" s="11">
        <f t="shared" si="9"/>
        <v>15</v>
      </c>
      <c r="K88" s="11">
        <f t="shared" si="9"/>
        <v>47.434164902525694</v>
      </c>
      <c r="L88" s="11">
        <f t="shared" si="9"/>
        <v>150</v>
      </c>
      <c r="M88" s="11">
        <f t="shared" si="9"/>
        <v>237.73397886916703</v>
      </c>
      <c r="N88" s="11">
        <f t="shared" si="9"/>
        <v>474.34164902525691</v>
      </c>
      <c r="O88" s="11">
        <f t="shared" si="9"/>
        <v>1500</v>
      </c>
      <c r="P88" s="11">
        <f t="shared" si="9"/>
        <v>4743.4164902525708</v>
      </c>
      <c r="Q88" s="11">
        <f t="shared" si="9"/>
        <v>7517.8085044090858</v>
      </c>
      <c r="R88" s="11">
        <f t="shared" si="9"/>
        <v>15000</v>
      </c>
      <c r="S88" s="11">
        <f t="shared" si="9"/>
        <v>47434.164902525736</v>
      </c>
      <c r="T88" s="11">
        <f t="shared" si="9"/>
        <v>150000</v>
      </c>
      <c r="U88" s="12">
        <f t="shared" si="9"/>
        <v>18883881.176912528</v>
      </c>
    </row>
    <row r="89" spans="6:21" x14ac:dyDescent="0.3">
      <c r="F89" s="4">
        <v>155</v>
      </c>
      <c r="G89" s="31">
        <f t="shared" si="8"/>
        <v>0.1076388888888889</v>
      </c>
      <c r="H89" s="10">
        <f t="shared" si="9"/>
        <v>1.55</v>
      </c>
      <c r="I89" s="11">
        <f t="shared" si="9"/>
        <v>4.9015303732609867</v>
      </c>
      <c r="J89" s="11">
        <f t="shared" si="9"/>
        <v>15.5</v>
      </c>
      <c r="K89" s="11">
        <f t="shared" si="9"/>
        <v>49.01530373260988</v>
      </c>
      <c r="L89" s="11">
        <f t="shared" si="9"/>
        <v>155</v>
      </c>
      <c r="M89" s="11">
        <f t="shared" si="9"/>
        <v>245.65844483147262</v>
      </c>
      <c r="N89" s="11">
        <f t="shared" si="9"/>
        <v>490.15303732609885</v>
      </c>
      <c r="O89" s="11">
        <f t="shared" si="9"/>
        <v>1550</v>
      </c>
      <c r="P89" s="11">
        <f t="shared" si="9"/>
        <v>4901.5303732609891</v>
      </c>
      <c r="Q89" s="11">
        <f t="shared" si="9"/>
        <v>7768.4021212227217</v>
      </c>
      <c r="R89" s="11">
        <f t="shared" si="9"/>
        <v>15500</v>
      </c>
      <c r="S89" s="11">
        <f t="shared" si="9"/>
        <v>49015.303732609929</v>
      </c>
      <c r="T89" s="11">
        <f t="shared" si="9"/>
        <v>155000</v>
      </c>
      <c r="U89" s="12">
        <f t="shared" si="9"/>
        <v>19513343.882809613</v>
      </c>
    </row>
    <row r="90" spans="6:21" x14ac:dyDescent="0.3">
      <c r="F90" s="4">
        <v>160</v>
      </c>
      <c r="G90" s="31">
        <f t="shared" si="8"/>
        <v>0.1111111111111111</v>
      </c>
      <c r="H90" s="10">
        <f t="shared" si="9"/>
        <v>1.6</v>
      </c>
      <c r="I90" s="11">
        <f t="shared" si="9"/>
        <v>5.0596442562694053</v>
      </c>
      <c r="J90" s="11">
        <f t="shared" si="9"/>
        <v>16</v>
      </c>
      <c r="K90" s="11">
        <f t="shared" si="9"/>
        <v>50.596442562694072</v>
      </c>
      <c r="L90" s="11">
        <f t="shared" si="9"/>
        <v>160</v>
      </c>
      <c r="M90" s="11">
        <f t="shared" si="9"/>
        <v>253.58291079377818</v>
      </c>
      <c r="N90" s="11">
        <f t="shared" si="9"/>
        <v>505.96442562694074</v>
      </c>
      <c r="O90" s="11">
        <f t="shared" si="9"/>
        <v>1600</v>
      </c>
      <c r="P90" s="11">
        <f t="shared" si="9"/>
        <v>5059.6442562694083</v>
      </c>
      <c r="Q90" s="11">
        <f t="shared" si="9"/>
        <v>8018.9957380363576</v>
      </c>
      <c r="R90" s="11">
        <f t="shared" si="9"/>
        <v>16000</v>
      </c>
      <c r="S90" s="11">
        <f t="shared" si="9"/>
        <v>50596.442562694123</v>
      </c>
      <c r="T90" s="11">
        <f t="shared" si="9"/>
        <v>160000</v>
      </c>
      <c r="U90" s="12">
        <f t="shared" si="9"/>
        <v>20142806.588706695</v>
      </c>
    </row>
    <row r="91" spans="6:21" x14ac:dyDescent="0.3">
      <c r="F91" s="4">
        <v>165</v>
      </c>
      <c r="G91" s="31">
        <f t="shared" si="8"/>
        <v>0.11458333333333333</v>
      </c>
      <c r="H91" s="10">
        <f t="shared" si="9"/>
        <v>1.6500000000000001</v>
      </c>
      <c r="I91" s="11">
        <f t="shared" si="9"/>
        <v>5.2177581392778247</v>
      </c>
      <c r="J91" s="11">
        <f t="shared" si="9"/>
        <v>16.5</v>
      </c>
      <c r="K91" s="11">
        <f t="shared" si="9"/>
        <v>52.177581392778258</v>
      </c>
      <c r="L91" s="11">
        <f t="shared" si="9"/>
        <v>165</v>
      </c>
      <c r="M91" s="11">
        <f t="shared" si="9"/>
        <v>261.50737675608372</v>
      </c>
      <c r="N91" s="11">
        <f t="shared" si="9"/>
        <v>521.77581392778256</v>
      </c>
      <c r="O91" s="11">
        <f t="shared" si="9"/>
        <v>1650</v>
      </c>
      <c r="P91" s="11">
        <f t="shared" si="9"/>
        <v>5217.7581392778275</v>
      </c>
      <c r="Q91" s="11">
        <f t="shared" si="9"/>
        <v>8269.5893548499935</v>
      </c>
      <c r="R91" s="11">
        <f t="shared" si="9"/>
        <v>16500</v>
      </c>
      <c r="S91" s="11">
        <f t="shared" si="9"/>
        <v>52177.581392778309</v>
      </c>
      <c r="T91" s="11">
        <f t="shared" si="9"/>
        <v>165000</v>
      </c>
      <c r="U91" s="12">
        <f t="shared" si="9"/>
        <v>20772269.29460378</v>
      </c>
    </row>
    <row r="92" spans="6:21" x14ac:dyDescent="0.3">
      <c r="F92" s="4">
        <v>170</v>
      </c>
      <c r="G92" s="31">
        <f t="shared" si="8"/>
        <v>0.11805555555555555</v>
      </c>
      <c r="H92" s="10">
        <f t="shared" si="9"/>
        <v>1.7</v>
      </c>
      <c r="I92" s="11">
        <f t="shared" si="9"/>
        <v>5.3758720222862433</v>
      </c>
      <c r="J92" s="11">
        <f t="shared" si="9"/>
        <v>17</v>
      </c>
      <c r="K92" s="11">
        <f t="shared" si="9"/>
        <v>53.758720222862451</v>
      </c>
      <c r="L92" s="11">
        <f t="shared" si="9"/>
        <v>170</v>
      </c>
      <c r="M92" s="11">
        <f t="shared" si="9"/>
        <v>269.4318427183893</v>
      </c>
      <c r="N92" s="11">
        <f t="shared" si="9"/>
        <v>537.58720222862451</v>
      </c>
      <c r="O92" s="11">
        <f t="shared" si="9"/>
        <v>1700</v>
      </c>
      <c r="P92" s="11">
        <f t="shared" si="9"/>
        <v>5375.8720222862466</v>
      </c>
      <c r="Q92" s="11">
        <f t="shared" si="9"/>
        <v>8520.1829716636312</v>
      </c>
      <c r="R92" s="11">
        <f t="shared" si="9"/>
        <v>17000</v>
      </c>
      <c r="S92" s="11">
        <f t="shared" si="9"/>
        <v>53758.720222862503</v>
      </c>
      <c r="T92" s="11">
        <f t="shared" si="9"/>
        <v>170000</v>
      </c>
      <c r="U92" s="12">
        <f t="shared" si="9"/>
        <v>21401732.000500865</v>
      </c>
    </row>
    <row r="93" spans="6:21" x14ac:dyDescent="0.3">
      <c r="F93" s="4">
        <v>175</v>
      </c>
      <c r="G93" s="31">
        <f t="shared" si="8"/>
        <v>0.12152777777777778</v>
      </c>
      <c r="H93" s="10">
        <f t="shared" ref="H93:U106" si="10">$F93*10^((H$9-70)/$H$6)</f>
        <v>1.75</v>
      </c>
      <c r="I93" s="11">
        <f t="shared" si="10"/>
        <v>5.5339859052946618</v>
      </c>
      <c r="J93" s="11">
        <f t="shared" si="10"/>
        <v>17.5</v>
      </c>
      <c r="K93" s="11">
        <f t="shared" si="10"/>
        <v>55.339859052946643</v>
      </c>
      <c r="L93" s="11">
        <f t="shared" si="10"/>
        <v>175</v>
      </c>
      <c r="M93" s="11">
        <f t="shared" si="10"/>
        <v>277.35630868069489</v>
      </c>
      <c r="N93" s="11">
        <f t="shared" si="10"/>
        <v>553.39859052946645</v>
      </c>
      <c r="O93" s="11">
        <f t="shared" si="10"/>
        <v>1750</v>
      </c>
      <c r="P93" s="11">
        <f t="shared" si="10"/>
        <v>5533.9859052946658</v>
      </c>
      <c r="Q93" s="11">
        <f t="shared" si="10"/>
        <v>8770.7765884772671</v>
      </c>
      <c r="R93" s="11">
        <f t="shared" si="10"/>
        <v>17500</v>
      </c>
      <c r="S93" s="11">
        <f t="shared" si="10"/>
        <v>55339.859052946696</v>
      </c>
      <c r="T93" s="11">
        <f t="shared" si="10"/>
        <v>175000</v>
      </c>
      <c r="U93" s="12">
        <f t="shared" si="10"/>
        <v>22031194.706397947</v>
      </c>
    </row>
    <row r="94" spans="6:21" x14ac:dyDescent="0.3">
      <c r="F94" s="4">
        <v>180</v>
      </c>
      <c r="G94" s="31">
        <f t="shared" si="8"/>
        <v>0.125</v>
      </c>
      <c r="H94" s="10">
        <f t="shared" si="10"/>
        <v>1.8</v>
      </c>
      <c r="I94" s="11">
        <f t="shared" si="10"/>
        <v>5.6920997883030813</v>
      </c>
      <c r="J94" s="11">
        <f t="shared" si="10"/>
        <v>18</v>
      </c>
      <c r="K94" s="11">
        <f t="shared" si="10"/>
        <v>56.920997883030829</v>
      </c>
      <c r="L94" s="11">
        <f t="shared" si="10"/>
        <v>180</v>
      </c>
      <c r="M94" s="11">
        <f t="shared" si="10"/>
        <v>285.28077464300043</v>
      </c>
      <c r="N94" s="11">
        <f t="shared" si="10"/>
        <v>569.20997883030827</v>
      </c>
      <c r="O94" s="11">
        <f t="shared" si="10"/>
        <v>1800</v>
      </c>
      <c r="P94" s="11">
        <f t="shared" si="10"/>
        <v>5692.099788303085</v>
      </c>
      <c r="Q94" s="11">
        <f t="shared" si="10"/>
        <v>9021.370205290903</v>
      </c>
      <c r="R94" s="11">
        <f t="shared" si="10"/>
        <v>18000</v>
      </c>
      <c r="S94" s="11">
        <f t="shared" si="10"/>
        <v>56920.997883030883</v>
      </c>
      <c r="T94" s="11">
        <f t="shared" si="10"/>
        <v>180000</v>
      </c>
      <c r="U94" s="12">
        <f t="shared" si="10"/>
        <v>22660657.412295032</v>
      </c>
    </row>
    <row r="95" spans="6:21" x14ac:dyDescent="0.3">
      <c r="F95" s="4">
        <v>185</v>
      </c>
      <c r="G95" s="31">
        <f t="shared" si="8"/>
        <v>0.12847222222222221</v>
      </c>
      <c r="H95" s="10">
        <f t="shared" si="10"/>
        <v>1.85</v>
      </c>
      <c r="I95" s="11">
        <f t="shared" si="10"/>
        <v>5.8502136713114998</v>
      </c>
      <c r="J95" s="11">
        <f t="shared" si="10"/>
        <v>18.5</v>
      </c>
      <c r="K95" s="11">
        <f t="shared" si="10"/>
        <v>58.502136713115021</v>
      </c>
      <c r="L95" s="11">
        <f t="shared" si="10"/>
        <v>185</v>
      </c>
      <c r="M95" s="11">
        <f t="shared" si="10"/>
        <v>293.20524060530602</v>
      </c>
      <c r="N95" s="11">
        <f t="shared" si="10"/>
        <v>585.02136713115021</v>
      </c>
      <c r="O95" s="11">
        <f t="shared" si="10"/>
        <v>1850</v>
      </c>
      <c r="P95" s="11">
        <f t="shared" si="10"/>
        <v>5850.2136713115033</v>
      </c>
      <c r="Q95" s="11">
        <f t="shared" si="10"/>
        <v>9271.9638221045388</v>
      </c>
      <c r="R95" s="11">
        <f t="shared" si="10"/>
        <v>18500</v>
      </c>
      <c r="S95" s="11">
        <f t="shared" si="10"/>
        <v>58502.136713115076</v>
      </c>
      <c r="T95" s="11">
        <f t="shared" si="10"/>
        <v>185000</v>
      </c>
      <c r="U95" s="12">
        <f t="shared" si="10"/>
        <v>23290120.118192118</v>
      </c>
    </row>
    <row r="96" spans="6:21" x14ac:dyDescent="0.3">
      <c r="F96" s="4">
        <v>190</v>
      </c>
      <c r="G96" s="31">
        <f t="shared" si="8"/>
        <v>0.13194444444444445</v>
      </c>
      <c r="H96" s="10">
        <f t="shared" si="10"/>
        <v>1.9000000000000001</v>
      </c>
      <c r="I96" s="11">
        <f t="shared" si="10"/>
        <v>6.0083275543199193</v>
      </c>
      <c r="J96" s="11">
        <f t="shared" si="10"/>
        <v>19</v>
      </c>
      <c r="K96" s="11">
        <f t="shared" si="10"/>
        <v>60.083275543199207</v>
      </c>
      <c r="L96" s="11">
        <f t="shared" si="10"/>
        <v>190</v>
      </c>
      <c r="M96" s="11">
        <f t="shared" si="10"/>
        <v>301.12970656761161</v>
      </c>
      <c r="N96" s="11">
        <f t="shared" si="10"/>
        <v>600.83275543199215</v>
      </c>
      <c r="O96" s="11">
        <f t="shared" si="10"/>
        <v>1900</v>
      </c>
      <c r="P96" s="11">
        <f t="shared" si="10"/>
        <v>6008.3275543199225</v>
      </c>
      <c r="Q96" s="11">
        <f t="shared" si="10"/>
        <v>9522.5574389181747</v>
      </c>
      <c r="R96" s="11">
        <f t="shared" si="10"/>
        <v>19000</v>
      </c>
      <c r="S96" s="11">
        <f t="shared" si="10"/>
        <v>60083.27554319927</v>
      </c>
      <c r="T96" s="11">
        <f t="shared" si="10"/>
        <v>190000</v>
      </c>
      <c r="U96" s="12">
        <f t="shared" si="10"/>
        <v>23919582.824089199</v>
      </c>
    </row>
    <row r="97" spans="2:21" x14ac:dyDescent="0.3">
      <c r="F97" s="4">
        <v>195</v>
      </c>
      <c r="G97" s="31">
        <f t="shared" si="8"/>
        <v>0.13541666666666666</v>
      </c>
      <c r="H97" s="10">
        <f t="shared" si="10"/>
        <v>1.95</v>
      </c>
      <c r="I97" s="11">
        <f t="shared" si="10"/>
        <v>6.1664414373283378</v>
      </c>
      <c r="J97" s="11">
        <f t="shared" si="10"/>
        <v>19.5</v>
      </c>
      <c r="K97" s="11">
        <f t="shared" si="10"/>
        <v>61.6644143732834</v>
      </c>
      <c r="L97" s="11">
        <f t="shared" si="10"/>
        <v>195</v>
      </c>
      <c r="M97" s="11">
        <f t="shared" si="10"/>
        <v>309.05417252991714</v>
      </c>
      <c r="N97" s="11">
        <f t="shared" si="10"/>
        <v>616.64414373283398</v>
      </c>
      <c r="O97" s="11">
        <f t="shared" si="10"/>
        <v>1950</v>
      </c>
      <c r="P97" s="11">
        <f t="shared" si="10"/>
        <v>6166.4414373283416</v>
      </c>
      <c r="Q97" s="11">
        <f t="shared" si="10"/>
        <v>9773.1510557318106</v>
      </c>
      <c r="R97" s="11">
        <f t="shared" si="10"/>
        <v>19500</v>
      </c>
      <c r="S97" s="11">
        <f t="shared" si="10"/>
        <v>61664.414373283456</v>
      </c>
      <c r="T97" s="11">
        <f t="shared" si="10"/>
        <v>195000</v>
      </c>
      <c r="U97" s="12">
        <f t="shared" si="10"/>
        <v>24549045.529986285</v>
      </c>
    </row>
    <row r="98" spans="2:21" x14ac:dyDescent="0.3">
      <c r="F98" s="4">
        <v>200</v>
      </c>
      <c r="G98" s="31">
        <f t="shared" si="8"/>
        <v>0.1388888888888889</v>
      </c>
      <c r="H98" s="10">
        <f t="shared" si="10"/>
        <v>2</v>
      </c>
      <c r="I98" s="11">
        <f t="shared" si="10"/>
        <v>6.3245553203367573</v>
      </c>
      <c r="J98" s="11">
        <f t="shared" si="10"/>
        <v>20</v>
      </c>
      <c r="K98" s="11">
        <f t="shared" si="10"/>
        <v>63.245553203367585</v>
      </c>
      <c r="L98" s="11">
        <f t="shared" si="10"/>
        <v>200</v>
      </c>
      <c r="M98" s="11">
        <f t="shared" si="10"/>
        <v>316.97863849222273</v>
      </c>
      <c r="N98" s="11">
        <f t="shared" si="10"/>
        <v>632.45553203367592</v>
      </c>
      <c r="O98" s="11">
        <f t="shared" si="10"/>
        <v>2000</v>
      </c>
      <c r="P98" s="11">
        <f t="shared" si="10"/>
        <v>6324.5553203367608</v>
      </c>
      <c r="Q98" s="11">
        <f t="shared" si="10"/>
        <v>10023.744672545448</v>
      </c>
      <c r="R98" s="11">
        <f t="shared" si="10"/>
        <v>20000</v>
      </c>
      <c r="S98" s="11">
        <f t="shared" si="10"/>
        <v>63245.55320336765</v>
      </c>
      <c r="T98" s="11">
        <f t="shared" si="10"/>
        <v>200000</v>
      </c>
      <c r="U98" s="12">
        <f t="shared" si="10"/>
        <v>25178508.23588337</v>
      </c>
    </row>
    <row r="99" spans="2:21" x14ac:dyDescent="0.3">
      <c r="F99" s="4">
        <v>205</v>
      </c>
      <c r="G99" s="31">
        <f t="shared" si="8"/>
        <v>0.1423611111111111</v>
      </c>
      <c r="H99" s="10">
        <f t="shared" si="10"/>
        <v>2.0499999999999998</v>
      </c>
      <c r="I99" s="11">
        <f t="shared" si="10"/>
        <v>6.4826692033451758</v>
      </c>
      <c r="J99" s="11">
        <f t="shared" si="10"/>
        <v>20.5</v>
      </c>
      <c r="K99" s="11">
        <f t="shared" si="10"/>
        <v>64.826692033451778</v>
      </c>
      <c r="L99" s="11">
        <f t="shared" si="10"/>
        <v>205</v>
      </c>
      <c r="M99" s="11">
        <f t="shared" si="10"/>
        <v>324.90310445452826</v>
      </c>
      <c r="N99" s="11">
        <f t="shared" si="10"/>
        <v>648.26692033451775</v>
      </c>
      <c r="O99" s="11">
        <f t="shared" si="10"/>
        <v>2050</v>
      </c>
      <c r="P99" s="11">
        <f t="shared" si="10"/>
        <v>6482.66920334518</v>
      </c>
      <c r="Q99" s="11">
        <f t="shared" si="10"/>
        <v>10274.338289359084</v>
      </c>
      <c r="R99" s="11">
        <f t="shared" si="10"/>
        <v>20500</v>
      </c>
      <c r="S99" s="11">
        <f t="shared" si="10"/>
        <v>64826.692033451844</v>
      </c>
      <c r="T99" s="11">
        <f t="shared" si="10"/>
        <v>205000</v>
      </c>
      <c r="U99" s="12">
        <f t="shared" si="10"/>
        <v>25807970.941780455</v>
      </c>
    </row>
    <row r="100" spans="2:21" x14ac:dyDescent="0.3">
      <c r="F100" s="4">
        <v>210</v>
      </c>
      <c r="G100" s="31">
        <f t="shared" si="8"/>
        <v>0.14583333333333334</v>
      </c>
      <c r="H100" s="10">
        <f t="shared" si="10"/>
        <v>2.1</v>
      </c>
      <c r="I100" s="11">
        <f t="shared" si="10"/>
        <v>6.6407830863535944</v>
      </c>
      <c r="J100" s="11">
        <f t="shared" si="10"/>
        <v>21</v>
      </c>
      <c r="K100" s="11">
        <f t="shared" si="10"/>
        <v>66.407830863535963</v>
      </c>
      <c r="L100" s="11">
        <f t="shared" si="10"/>
        <v>210</v>
      </c>
      <c r="M100" s="11">
        <f t="shared" si="10"/>
        <v>332.82757041683385</v>
      </c>
      <c r="N100" s="11">
        <f t="shared" si="10"/>
        <v>664.07830863535969</v>
      </c>
      <c r="O100" s="11">
        <f t="shared" si="10"/>
        <v>2100</v>
      </c>
      <c r="P100" s="11">
        <f t="shared" si="10"/>
        <v>6640.7830863535983</v>
      </c>
      <c r="Q100" s="11">
        <f t="shared" si="10"/>
        <v>10524.93190617272</v>
      </c>
      <c r="R100" s="11">
        <f t="shared" si="10"/>
        <v>21000</v>
      </c>
      <c r="S100" s="11">
        <f t="shared" si="10"/>
        <v>66407.83086353603</v>
      </c>
      <c r="T100" s="11">
        <f t="shared" si="10"/>
        <v>210000</v>
      </c>
      <c r="U100" s="12">
        <f t="shared" si="10"/>
        <v>26437433.647677537</v>
      </c>
    </row>
    <row r="101" spans="2:21" x14ac:dyDescent="0.3">
      <c r="F101" s="4">
        <v>215</v>
      </c>
      <c r="G101" s="31">
        <f t="shared" si="8"/>
        <v>0.14930555555555555</v>
      </c>
      <c r="H101" s="10">
        <f t="shared" si="10"/>
        <v>2.15</v>
      </c>
      <c r="I101" s="11">
        <f t="shared" si="10"/>
        <v>6.7988969693620138</v>
      </c>
      <c r="J101" s="11">
        <f t="shared" si="10"/>
        <v>21.5</v>
      </c>
      <c r="K101" s="11">
        <f t="shared" si="10"/>
        <v>67.988969693620163</v>
      </c>
      <c r="L101" s="11">
        <f t="shared" si="10"/>
        <v>215</v>
      </c>
      <c r="M101" s="11">
        <f t="shared" si="10"/>
        <v>340.75203637913944</v>
      </c>
      <c r="N101" s="11">
        <f t="shared" si="10"/>
        <v>679.88969693620163</v>
      </c>
      <c r="O101" s="11">
        <f t="shared" si="10"/>
        <v>2150</v>
      </c>
      <c r="P101" s="11">
        <f t="shared" si="10"/>
        <v>6798.8969693620174</v>
      </c>
      <c r="Q101" s="11">
        <f t="shared" si="10"/>
        <v>10775.525522986356</v>
      </c>
      <c r="R101" s="11">
        <f t="shared" si="10"/>
        <v>21500</v>
      </c>
      <c r="S101" s="11">
        <f t="shared" si="10"/>
        <v>67988.969693620224</v>
      </c>
      <c r="T101" s="11">
        <f t="shared" si="10"/>
        <v>215000</v>
      </c>
      <c r="U101" s="12">
        <f t="shared" si="10"/>
        <v>27066896.353574622</v>
      </c>
    </row>
    <row r="102" spans="2:21" x14ac:dyDescent="0.3">
      <c r="F102" s="4">
        <v>220</v>
      </c>
      <c r="G102" s="31">
        <f t="shared" si="8"/>
        <v>0.15277777777777779</v>
      </c>
      <c r="H102" s="10">
        <f t="shared" si="10"/>
        <v>2.2000000000000002</v>
      </c>
      <c r="I102" s="11">
        <f t="shared" si="10"/>
        <v>6.9570108523704324</v>
      </c>
      <c r="J102" s="11">
        <f t="shared" si="10"/>
        <v>22</v>
      </c>
      <c r="K102" s="11">
        <f t="shared" si="10"/>
        <v>69.570108523704349</v>
      </c>
      <c r="L102" s="11">
        <f t="shared" si="10"/>
        <v>220</v>
      </c>
      <c r="M102" s="11">
        <f t="shared" si="10"/>
        <v>348.67650234144497</v>
      </c>
      <c r="N102" s="11">
        <f t="shared" si="10"/>
        <v>695.70108523704346</v>
      </c>
      <c r="O102" s="11">
        <f t="shared" si="10"/>
        <v>2200</v>
      </c>
      <c r="P102" s="11">
        <f t="shared" si="10"/>
        <v>6957.0108523704366</v>
      </c>
      <c r="Q102" s="11">
        <f t="shared" si="10"/>
        <v>11026.119139799992</v>
      </c>
      <c r="R102" s="11">
        <f t="shared" si="10"/>
        <v>22000</v>
      </c>
      <c r="S102" s="11">
        <f t="shared" si="10"/>
        <v>69570.108523704417</v>
      </c>
      <c r="T102" s="11">
        <f t="shared" si="10"/>
        <v>220000</v>
      </c>
      <c r="U102" s="12">
        <f t="shared" si="10"/>
        <v>27696359.059471708</v>
      </c>
    </row>
    <row r="103" spans="2:21" x14ac:dyDescent="0.3">
      <c r="F103" s="4">
        <v>225</v>
      </c>
      <c r="G103" s="31">
        <f t="shared" si="8"/>
        <v>0.15625</v>
      </c>
      <c r="H103" s="10">
        <f t="shared" si="10"/>
        <v>2.25</v>
      </c>
      <c r="I103" s="11">
        <f t="shared" si="10"/>
        <v>7.1151247353788518</v>
      </c>
      <c r="J103" s="11">
        <f t="shared" si="10"/>
        <v>22.5</v>
      </c>
      <c r="K103" s="11">
        <f t="shared" si="10"/>
        <v>71.151247353788534</v>
      </c>
      <c r="L103" s="11">
        <f t="shared" si="10"/>
        <v>225</v>
      </c>
      <c r="M103" s="11">
        <f t="shared" si="10"/>
        <v>356.60096830375056</v>
      </c>
      <c r="N103" s="11">
        <f t="shared" si="10"/>
        <v>711.5124735378854</v>
      </c>
      <c r="O103" s="11">
        <f t="shared" si="10"/>
        <v>2250</v>
      </c>
      <c r="P103" s="11">
        <f t="shared" si="10"/>
        <v>7115.1247353788558</v>
      </c>
      <c r="Q103" s="11">
        <f t="shared" si="10"/>
        <v>11276.712756613628</v>
      </c>
      <c r="R103" s="11">
        <f t="shared" si="10"/>
        <v>22500</v>
      </c>
      <c r="S103" s="11">
        <f t="shared" si="10"/>
        <v>71151.247353788611</v>
      </c>
      <c r="T103" s="11">
        <f t="shared" si="10"/>
        <v>225000</v>
      </c>
      <c r="U103" s="12">
        <f t="shared" si="10"/>
        <v>28325821.765368789</v>
      </c>
    </row>
    <row r="104" spans="2:21" x14ac:dyDescent="0.3">
      <c r="F104" s="4">
        <v>230</v>
      </c>
      <c r="G104" s="31">
        <f t="shared" si="8"/>
        <v>0.15972222222222221</v>
      </c>
      <c r="H104" s="10">
        <f t="shared" si="10"/>
        <v>2.3000000000000003</v>
      </c>
      <c r="I104" s="11">
        <f t="shared" si="10"/>
        <v>7.2732386183872704</v>
      </c>
      <c r="J104" s="11">
        <f t="shared" si="10"/>
        <v>23</v>
      </c>
      <c r="K104" s="11">
        <f t="shared" si="10"/>
        <v>72.73238618387272</v>
      </c>
      <c r="L104" s="11">
        <f t="shared" si="10"/>
        <v>230</v>
      </c>
      <c r="M104" s="11">
        <f t="shared" si="10"/>
        <v>364.52543426605615</v>
      </c>
      <c r="N104" s="11">
        <f t="shared" si="10"/>
        <v>727.32386183872734</v>
      </c>
      <c r="O104" s="11">
        <f t="shared" si="10"/>
        <v>2300</v>
      </c>
      <c r="P104" s="11">
        <f t="shared" si="10"/>
        <v>7273.238618387275</v>
      </c>
      <c r="Q104" s="11">
        <f t="shared" si="10"/>
        <v>11527.306373427265</v>
      </c>
      <c r="R104" s="11">
        <f t="shared" si="10"/>
        <v>23000</v>
      </c>
      <c r="S104" s="11">
        <f t="shared" si="10"/>
        <v>72732.38618387279</v>
      </c>
      <c r="T104" s="11">
        <f t="shared" si="10"/>
        <v>230000</v>
      </c>
      <c r="U104" s="12">
        <f t="shared" si="10"/>
        <v>28955284.471265875</v>
      </c>
    </row>
    <row r="105" spans="2:21" x14ac:dyDescent="0.3">
      <c r="F105" s="4">
        <v>235</v>
      </c>
      <c r="G105" s="31">
        <f t="shared" si="8"/>
        <v>0.16319444444444445</v>
      </c>
      <c r="H105" s="10">
        <f t="shared" si="10"/>
        <v>2.35</v>
      </c>
      <c r="I105" s="11">
        <f t="shared" si="10"/>
        <v>7.4313525013956889</v>
      </c>
      <c r="J105" s="11">
        <f t="shared" si="10"/>
        <v>23.5</v>
      </c>
      <c r="K105" s="11">
        <f t="shared" si="10"/>
        <v>74.313525013956919</v>
      </c>
      <c r="L105" s="11">
        <f t="shared" si="10"/>
        <v>235</v>
      </c>
      <c r="M105" s="11">
        <f t="shared" si="10"/>
        <v>372.44990022836168</v>
      </c>
      <c r="N105" s="11">
        <f t="shared" si="10"/>
        <v>743.13525013956917</v>
      </c>
      <c r="O105" s="11">
        <f t="shared" si="10"/>
        <v>2350</v>
      </c>
      <c r="P105" s="11">
        <f t="shared" si="10"/>
        <v>7431.3525013956942</v>
      </c>
      <c r="Q105" s="11">
        <f t="shared" si="10"/>
        <v>11777.899990240901</v>
      </c>
      <c r="R105" s="11">
        <f t="shared" si="10"/>
        <v>23500</v>
      </c>
      <c r="S105" s="11">
        <f t="shared" si="10"/>
        <v>74313.525013956983</v>
      </c>
      <c r="T105" s="11">
        <f t="shared" si="10"/>
        <v>235000</v>
      </c>
      <c r="U105" s="12">
        <f t="shared" si="10"/>
        <v>29584747.17716296</v>
      </c>
    </row>
    <row r="106" spans="2:21" ht="15" thickBot="1" x14ac:dyDescent="0.35">
      <c r="F106" s="5">
        <v>240</v>
      </c>
      <c r="G106" s="32">
        <f t="shared" si="8"/>
        <v>0.16666666666666666</v>
      </c>
      <c r="H106" s="13">
        <f t="shared" si="10"/>
        <v>2.4</v>
      </c>
      <c r="I106" s="14">
        <f t="shared" si="10"/>
        <v>7.5894663844041084</v>
      </c>
      <c r="J106" s="14">
        <f t="shared" si="10"/>
        <v>24</v>
      </c>
      <c r="K106" s="14">
        <f t="shared" si="10"/>
        <v>75.894663844041105</v>
      </c>
      <c r="L106" s="14">
        <f t="shared" si="10"/>
        <v>240</v>
      </c>
      <c r="M106" s="14">
        <f t="shared" si="10"/>
        <v>380.37436619066727</v>
      </c>
      <c r="N106" s="14">
        <f t="shared" si="10"/>
        <v>758.94663844041111</v>
      </c>
      <c r="O106" s="14">
        <f t="shared" si="10"/>
        <v>2400</v>
      </c>
      <c r="P106" s="14">
        <f t="shared" si="10"/>
        <v>7589.4663844041124</v>
      </c>
      <c r="Q106" s="14">
        <f t="shared" si="10"/>
        <v>12028.493607054537</v>
      </c>
      <c r="R106" s="14">
        <f t="shared" si="10"/>
        <v>24000</v>
      </c>
      <c r="S106" s="14">
        <f t="shared" si="10"/>
        <v>75894.663844041177</v>
      </c>
      <c r="T106" s="14">
        <f t="shared" si="10"/>
        <v>240000</v>
      </c>
      <c r="U106" s="15">
        <f t="shared" si="10"/>
        <v>30214209.883060042</v>
      </c>
    </row>
    <row r="112" spans="2:21" x14ac:dyDescent="0.3">
      <c r="B112" s="30"/>
    </row>
    <row r="113" spans="2:2" x14ac:dyDescent="0.3">
      <c r="B113" s="30"/>
    </row>
  </sheetData>
  <mergeCells count="15">
    <mergeCell ref="U9:U10"/>
    <mergeCell ref="J9:J10"/>
    <mergeCell ref="I9:I10"/>
    <mergeCell ref="F9:F10"/>
    <mergeCell ref="H9:H10"/>
    <mergeCell ref="T9:T10"/>
    <mergeCell ref="S9:S10"/>
    <mergeCell ref="R9:R10"/>
    <mergeCell ref="P9:P10"/>
    <mergeCell ref="O9:O10"/>
    <mergeCell ref="N9:N10"/>
    <mergeCell ref="L9:L10"/>
    <mergeCell ref="K9:K10"/>
    <mergeCell ref="M9:M10"/>
    <mergeCell ref="Q9:Q10"/>
  </mergeCells>
  <hyperlinks>
    <hyperlink ref="B4" r:id="rId1" xr:uid="{00000000-0004-0000-0000-000000000000}"/>
  </hyperlinks>
  <pageMargins left="0.7" right="0.7" top="0.75" bottom="0.75" header="0.3" footer="0.3"/>
  <pageSetup paperSize="9" orientation="portrait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x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Windows</dc:creator>
  <cp:lastModifiedBy>Gilles VALOT</cp:lastModifiedBy>
  <cp:revision/>
  <dcterms:created xsi:type="dcterms:W3CDTF">2014-04-08T09:52:10Z</dcterms:created>
  <dcterms:modified xsi:type="dcterms:W3CDTF">2023-07-25T17:36:40Z</dcterms:modified>
</cp:coreProperties>
</file>